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3 CUENTA PUBLICA\2DO TRIMESTRE 2023\"/>
    </mc:Choice>
  </mc:AlternateContent>
  <bookViews>
    <workbookView xWindow="-108" yWindow="-108" windowWidth="19416" windowHeight="8436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externalReferences>
    <externalReference r:id="rId14"/>
    <externalReference r:id="rId15"/>
  </externalReferences>
  <definedNames>
    <definedName name="_xlnm._FilterDatabase" localSheetId="3" hidden="1">ACT!$A$5:$E$216</definedName>
    <definedName name="_xlnm._FilterDatabase" localSheetId="7" hidden="1">EFE!$A$19:$D$43</definedName>
    <definedName name="_xlnm.Print_Titles" localSheetId="3">ACT!$1:$5</definedName>
    <definedName name="_xlnm.Print_Titles" localSheetId="7">EFE!$1:$5</definedName>
    <definedName name="_xlnm.Print_Titles" localSheetId="1">ESF!$1:$5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62" l="1"/>
  <c r="C36" i="62"/>
  <c r="C35" i="62"/>
  <c r="D34" i="62"/>
  <c r="C33" i="62"/>
  <c r="C32" i="62"/>
  <c r="C31" i="62"/>
  <c r="C30" i="62"/>
  <c r="C29" i="62"/>
  <c r="D29" i="62" s="1"/>
  <c r="D28" i="62" s="1"/>
  <c r="D43" i="62" s="1"/>
  <c r="C28" i="62" l="1"/>
  <c r="C43" i="62" s="1"/>
  <c r="E43" i="65"/>
  <c r="F43" i="65" s="1"/>
  <c r="D43" i="65"/>
  <c r="E38" i="65"/>
  <c r="F38" i="65" s="1"/>
  <c r="D38" i="65"/>
  <c r="C30" i="64" l="1"/>
  <c r="C10" i="64"/>
  <c r="C7" i="64"/>
  <c r="C37" i="64" s="1"/>
  <c r="D133" i="62" l="1"/>
  <c r="C67" i="62"/>
  <c r="C65" i="62"/>
  <c r="C62" i="62" s="1"/>
  <c r="C61" i="62" s="1"/>
  <c r="C48" i="62" s="1"/>
  <c r="C47" i="62"/>
  <c r="D20" i="62"/>
  <c r="C20" i="62"/>
  <c r="C11" i="62"/>
  <c r="C9" i="62"/>
  <c r="C8" i="62"/>
  <c r="C17" i="61"/>
  <c r="C16" i="61"/>
  <c r="C15" i="61"/>
  <c r="C8" i="61"/>
  <c r="C203" i="60"/>
  <c r="C198" i="60"/>
  <c r="C191" i="60"/>
  <c r="C189" i="60"/>
  <c r="C186" i="60"/>
  <c r="C185" i="60"/>
  <c r="C140" i="60"/>
  <c r="C138" i="60"/>
  <c r="C137" i="60"/>
  <c r="C127" i="60"/>
  <c r="C126" i="60"/>
  <c r="C125" i="60"/>
  <c r="C124" i="60"/>
  <c r="C122" i="60"/>
  <c r="C121" i="60"/>
  <c r="C120" i="60"/>
  <c r="C119" i="60"/>
  <c r="C118" i="60"/>
  <c r="C117" i="60"/>
  <c r="C116" i="60"/>
  <c r="C114" i="60"/>
  <c r="C113" i="60"/>
  <c r="C112" i="60"/>
  <c r="C111" i="60"/>
  <c r="C109" i="60"/>
  <c r="C108" i="60"/>
  <c r="C107" i="60"/>
  <c r="C105" i="60"/>
  <c r="C104" i="60"/>
  <c r="C103" i="60"/>
  <c r="C101" i="60"/>
  <c r="C100" i="60"/>
  <c r="C99" i="60"/>
  <c r="D99" i="60" s="1"/>
  <c r="C98" i="60"/>
  <c r="D216" i="60" s="1"/>
  <c r="C75" i="60"/>
  <c r="C74" i="60"/>
  <c r="C73" i="60"/>
  <c r="C67" i="60"/>
  <c r="C65" i="60"/>
  <c r="C62" i="60"/>
  <c r="C59" i="60"/>
  <c r="C58" i="60"/>
  <c r="C45" i="60"/>
  <c r="C37" i="60"/>
  <c r="C34" i="60"/>
  <c r="C30" i="60"/>
  <c r="C28" i="60"/>
  <c r="C8" i="60"/>
  <c r="C112" i="59"/>
  <c r="C110" i="59"/>
  <c r="C109" i="59"/>
  <c r="C108" i="59"/>
  <c r="C105" i="59"/>
  <c r="C104" i="59"/>
  <c r="G103" i="59"/>
  <c r="F103" i="59"/>
  <c r="E103" i="59"/>
  <c r="D103" i="59"/>
  <c r="C103" i="59"/>
  <c r="C99" i="59"/>
  <c r="C96" i="59"/>
  <c r="E75" i="59"/>
  <c r="E74" i="59" s="1"/>
  <c r="D75" i="59"/>
  <c r="D74" i="59" s="1"/>
  <c r="C75" i="59"/>
  <c r="C74" i="59"/>
  <c r="E70" i="59"/>
  <c r="D70" i="59"/>
  <c r="E69" i="59"/>
  <c r="D69" i="59"/>
  <c r="E68" i="59"/>
  <c r="D68" i="59"/>
  <c r="C68" i="59"/>
  <c r="E67" i="59"/>
  <c r="D67" i="59"/>
  <c r="C67" i="59"/>
  <c r="E66" i="59"/>
  <c r="D66" i="59"/>
  <c r="C66" i="59"/>
  <c r="E65" i="59"/>
  <c r="D65" i="59"/>
  <c r="C65" i="59"/>
  <c r="E64" i="59"/>
  <c r="D64" i="59"/>
  <c r="C64" i="59"/>
  <c r="E63" i="59"/>
  <c r="D63" i="59"/>
  <c r="C63" i="59"/>
  <c r="E61" i="59"/>
  <c r="D61" i="59"/>
  <c r="E60" i="59"/>
  <c r="D60" i="59"/>
  <c r="C60" i="59"/>
  <c r="E59" i="59"/>
  <c r="D59" i="59"/>
  <c r="E58" i="59"/>
  <c r="D58" i="59"/>
  <c r="E57" i="59"/>
  <c r="D57" i="59"/>
  <c r="C57" i="59"/>
  <c r="E56" i="59"/>
  <c r="D56" i="59"/>
  <c r="E55" i="59"/>
  <c r="D55" i="59"/>
  <c r="C55" i="59"/>
  <c r="C42" i="59"/>
  <c r="C41" i="59"/>
  <c r="C24" i="59"/>
  <c r="C20" i="59"/>
  <c r="C16" i="59"/>
  <c r="C15" i="59"/>
  <c r="F14" i="59"/>
  <c r="G14" i="59" s="1"/>
  <c r="C8" i="59"/>
  <c r="D203" i="60" l="1"/>
  <c r="D138" i="60"/>
  <c r="D125" i="60"/>
  <c r="C15" i="62"/>
  <c r="D105" i="60"/>
  <c r="D185" i="60"/>
  <c r="C54" i="59"/>
  <c r="D62" i="59"/>
  <c r="D98" i="60"/>
  <c r="D122" i="60"/>
  <c r="D186" i="60"/>
  <c r="D211" i="60"/>
  <c r="E54" i="59"/>
  <c r="D114" i="60"/>
  <c r="D121" i="60"/>
  <c r="D54" i="59"/>
  <c r="D124" i="60"/>
  <c r="D140" i="60"/>
  <c r="D189" i="60"/>
  <c r="D108" i="60"/>
  <c r="D117" i="60"/>
  <c r="D145" i="60"/>
  <c r="D118" i="60"/>
  <c r="D126" i="60"/>
  <c r="D153" i="60"/>
  <c r="D191" i="60"/>
  <c r="D109" i="60"/>
  <c r="C62" i="59"/>
  <c r="D111" i="60"/>
  <c r="D127" i="60"/>
  <c r="D161" i="60"/>
  <c r="D197" i="60"/>
  <c r="D190" i="60"/>
  <c r="D100" i="60"/>
  <c r="D103" i="60"/>
  <c r="D112" i="60"/>
  <c r="D132" i="60"/>
  <c r="D169" i="60"/>
  <c r="D198" i="60"/>
  <c r="E62" i="59"/>
  <c r="D104" i="60"/>
  <c r="D113" i="60"/>
  <c r="D177" i="60"/>
  <c r="C133" i="62"/>
  <c r="D107" i="60"/>
  <c r="D130" i="60"/>
  <c r="D137" i="60"/>
  <c r="D143" i="60"/>
  <c r="D151" i="60"/>
  <c r="D159" i="60"/>
  <c r="D167" i="60"/>
  <c r="D175" i="60"/>
  <c r="D183" i="60"/>
  <c r="D195" i="60"/>
  <c r="D202" i="60"/>
  <c r="D209" i="60"/>
  <c r="D116" i="60"/>
  <c r="D120" i="60"/>
  <c r="D131" i="60"/>
  <c r="D144" i="60"/>
  <c r="D152" i="60"/>
  <c r="D160" i="60"/>
  <c r="D168" i="60"/>
  <c r="D176" i="60"/>
  <c r="D184" i="60"/>
  <c r="D196" i="60"/>
  <c r="D210" i="60"/>
  <c r="D134" i="60"/>
  <c r="D147" i="60"/>
  <c r="D155" i="60"/>
  <c r="D163" i="60"/>
  <c r="D171" i="60"/>
  <c r="D205" i="60"/>
  <c r="D213" i="60"/>
  <c r="D133" i="60"/>
  <c r="D139" i="60"/>
  <c r="D146" i="60"/>
  <c r="D154" i="60"/>
  <c r="D162" i="60"/>
  <c r="D170" i="60"/>
  <c r="D178" i="60"/>
  <c r="D204" i="60"/>
  <c r="D212" i="60"/>
  <c r="D179" i="60"/>
  <c r="D110" i="60"/>
  <c r="D123" i="60"/>
  <c r="D135" i="60"/>
  <c r="D148" i="60"/>
  <c r="D156" i="60"/>
  <c r="D164" i="60"/>
  <c r="D172" i="60"/>
  <c r="D180" i="60"/>
  <c r="D192" i="60"/>
  <c r="D199" i="60"/>
  <c r="D206" i="60"/>
  <c r="D214" i="60"/>
  <c r="D101" i="60"/>
  <c r="D106" i="60"/>
  <c r="D115" i="60"/>
  <c r="D119" i="60"/>
  <c r="D128" i="60"/>
  <c r="D136" i="60"/>
  <c r="D141" i="60"/>
  <c r="D149" i="60"/>
  <c r="D157" i="60"/>
  <c r="D165" i="60"/>
  <c r="D173" i="60"/>
  <c r="D181" i="60"/>
  <c r="D187" i="60"/>
  <c r="D193" i="60"/>
  <c r="D200" i="60"/>
  <c r="D207" i="60"/>
  <c r="D215" i="60"/>
  <c r="D102" i="60"/>
  <c r="D129" i="60"/>
  <c r="D142" i="60"/>
  <c r="D150" i="60"/>
  <c r="D158" i="60"/>
  <c r="D166" i="60"/>
  <c r="D174" i="60"/>
  <c r="D182" i="60"/>
  <c r="D188" i="60"/>
  <c r="D194" i="60"/>
  <c r="D201" i="60"/>
  <c r="D208" i="60"/>
  <c r="A1" i="59"/>
  <c r="A1" i="64" s="1"/>
  <c r="A1" i="63" l="1"/>
  <c r="E1" i="62" l="1"/>
  <c r="E2" i="62"/>
  <c r="E3" i="62"/>
  <c r="E1" i="61" l="1"/>
  <c r="H1" i="59"/>
  <c r="E3" i="61"/>
  <c r="E2" i="61"/>
  <c r="E3" i="60"/>
  <c r="H3" i="65" l="1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<sst xmlns="http://schemas.openxmlformats.org/spreadsheetml/2006/main" count="919" uniqueCount="647">
  <si>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</si>
  <si>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</si>
  <si>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</si>
  <si>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</si>
  <si>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</si>
  <si>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</si>
  <si>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</si>
  <si>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</si>
  <si>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</si>
  <si>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</si>
  <si>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</si>
  <si>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</si>
  <si>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</si>
  <si>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</si>
  <si>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</si>
  <si>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</si>
  <si>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</si>
  <si>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</si>
  <si>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</si>
  <si>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</si>
  <si>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</si>
  <si>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</si>
  <si>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</si>
  <si>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</si>
  <si>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</si>
  <si>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</si>
  <si>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</si>
  <si>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</si>
  <si>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</si>
  <si>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</si>
  <si>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</si>
  <si>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</si>
  <si>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</si>
  <si>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</si>
  <si>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</si>
  <si>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</si>
  <si>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</si>
  <si>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</si>
  <si>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</si>
  <si>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</si>
  <si>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</si>
  <si>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</si>
  <si>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</si>
  <si>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</si>
  <si>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</si>
  <si>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</si>
  <si>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</si>
  <si>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</si>
  <si>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</si>
  <si>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</si>
  <si>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</si>
  <si>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</si>
  <si>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</si>
  <si>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</si>
  <si>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</si>
  <si>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</si>
  <si>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</si>
  <si>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</si>
  <si>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</si>
  <si>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</si>
  <si>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</si>
  <si>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</si>
  <si>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</si>
  <si>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</si>
  <si>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</si>
  <si>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</si>
  <si>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</si>
  <si>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</si>
  <si>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</si>
  <si>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</si>
  <si>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</si>
  <si>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</si>
  <si>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</si>
  <si>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</si>
  <si>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</si>
  <si>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</si>
  <si>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</si>
  <si>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</si>
  <si>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</si>
  <si>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</si>
  <si>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</si>
  <si>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</si>
  <si>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</si>
  <si>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</si>
  <si>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</si>
  <si>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</si>
  <si>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</si>
  <si>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</si>
  <si>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</si>
  <si>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</si>
  <si>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</si>
  <si>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</si>
  <si>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</si>
  <si>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</si>
  <si>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</si>
  <si>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</si>
  <si>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</si>
  <si>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</si>
  <si>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</si>
  <si>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</si>
  <si>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</si>
  <si>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</si>
  <si>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</si>
  <si>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</si>
  <si>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</si>
  <si>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</si>
  <si>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</si>
  <si>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</si>
  <si>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</si>
  <si>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</si>
  <si>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</si>
  <si>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</si>
  <si>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</si>
  <si>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</si>
  <si>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</si>
  <si>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</si>
  <si>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</si>
  <si>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</si>
  <si>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</si>
  <si>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</si>
  <si>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</si>
  <si>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</si>
  <si>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</si>
  <si>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</si>
  <si>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</si>
  <si>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</si>
  <si>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</si>
  <si>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</si>
  <si>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</si>
  <si>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</si>
  <si>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</si>
  <si>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</si>
  <si>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</si>
  <si>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</si>
  <si>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</si>
  <si>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</si>
  <si>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</si>
  <si>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</si>
  <si>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</si>
  <si>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</si>
  <si>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</si>
  <si>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</si>
  <si>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</si>
  <si>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</si>
  <si>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</si>
  <si>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</si>
  <si>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</si>
  <si>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</si>
  <si>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</si>
  <si>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</si>
  <si>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</si>
  <si>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</si>
  <si>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</si>
  <si>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</si>
  <si>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</si>
  <si>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</si>
  <si>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</si>
  <si>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</si>
  <si>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</si>
  <si>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</si>
  <si>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</si>
  <si>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</si>
  <si>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</si>
  <si>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</si>
  <si>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</si>
  <si>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</si>
  <si>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</si>
  <si>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</si>
  <si>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</si>
  <si>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</si>
  <si>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</si>
  <si>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</si>
  <si>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</si>
  <si>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</si>
  <si>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</si>
  <si>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</si>
  <si>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</si>
  <si>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</si>
  <si>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</si>
  <si>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</si>
  <si>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</si>
  <si>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</si>
  <si>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</si>
  <si>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</si>
  <si>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</si>
  <si>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</si>
  <si>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</si>
  <si>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</si>
  <si>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</si>
  <si>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</si>
  <si>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</si>
  <si>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</si>
  <si>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</si>
  <si>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</si>
  <si>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</si>
  <si>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</si>
  <si>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</si>
  <si>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</si>
  <si>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</si>
  <si>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</si>
  <si>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</si>
  <si>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</si>
  <si>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</si>
  <si>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</si>
  <si>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</si>
  <si>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</si>
  <si>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</si>
  <si>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</si>
  <si>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</si>
  <si>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</si>
  <si>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</si>
  <si>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</si>
  <si>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</si>
  <si>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</si>
  <si>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</si>
  <si>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</si>
  <si>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</si>
  <si>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</si>
  <si>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</si>
  <si>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</si>
  <si>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</si>
  <si>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</si>
  <si>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</si>
  <si>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</si>
  <si>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</si>
  <si>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</si>
  <si>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</si>
  <si>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</si>
  <si>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</si>
  <si>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</si>
  <si>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</si>
  <si>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</si>
  <si>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</si>
  <si>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</si>
  <si>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</si>
  <si>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</si>
  <si>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</si>
  <si>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</si>
  <si>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</si>
  <si>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</si>
  <si>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</si>
  <si>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</si>
  <si>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</si>
  <si>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</si>
  <si>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</si>
  <si>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</si>
  <si>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</si>
  <si>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</si>
  <si>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</si>
  <si>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</si>
  <si>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</si>
  <si>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</si>
  <si>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</si>
  <si>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</si>
  <si>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</si>
  <si>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</si>
  <si>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</si>
  <si>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</si>
  <si>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</si>
  <si>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</si>
  <si>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</si>
  <si>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</si>
  <si>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</si>
  <si>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</si>
  <si>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</si>
  <si>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</si>
  <si>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</si>
  <si>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</si>
  <si>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</si>
  <si>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</si>
  <si>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</si>
  <si>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</si>
  <si>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</si>
  <si>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</si>
  <si>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</si>
  <si>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</si>
  <si>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</si>
  <si>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</si>
  <si>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</si>
  <si>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</si>
  <si>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</si>
  <si>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</si>
  <si>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</si>
  <si>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</si>
  <si>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</si>
  <si>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</si>
  <si>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</si>
  <si>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</si>
  <si>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</si>
  <si>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</si>
  <si>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</si>
  <si>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</si>
  <si>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</si>
  <si>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</si>
  <si>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</si>
  <si>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</si>
  <si>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</si>
  <si>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</si>
  <si>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</si>
  <si>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</si>
  <si>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</si>
  <si>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</si>
  <si>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</si>
  <si>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</si>
  <si>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</si>
  <si>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</si>
  <si>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</si>
  <si>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</si>
  <si>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</si>
  <si>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</si>
  <si>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</si>
  <si>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</si>
  <si>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</si>
  <si>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</si>
  <si>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</si>
  <si>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</si>
  <si>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</si>
  <si>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</si>
  <si>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</si>
  <si>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</si>
  <si>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</si>
  <si>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</si>
  <si>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</si>
  <si>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</si>
  <si>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</si>
  <si>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</si>
  <si>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</si>
  <si>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</si>
  <si>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</si>
  <si>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</si>
  <si>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</si>
  <si>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</si>
  <si>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</si>
  <si>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</si>
  <si>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</si>
  <si>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</si>
  <si>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</si>
  <si>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</si>
  <si>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</si>
  <si>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</si>
  <si>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</si>
  <si>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</si>
  <si>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</si>
  <si>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</si>
  <si>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</si>
  <si>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</si>
  <si>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</si>
  <si>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</si>
  <si>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</si>
  <si>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</si>
  <si>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</si>
  <si>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</si>
  <si>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</si>
  <si>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</si>
  <si>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</si>
  <si>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</si>
  <si>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</si>
  <si>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</si>
  <si>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</si>
  <si>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</si>
  <si>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</si>
  <si>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</si>
  <si>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</si>
  <si>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</si>
  <si>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</si>
  <si>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</si>
  <si>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</si>
  <si>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</si>
  <si>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</si>
  <si>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</si>
  <si>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</si>
  <si>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</si>
  <si>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</si>
  <si>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</si>
  <si>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</si>
  <si>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</si>
  <si>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</si>
  <si>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</si>
  <si>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</si>
  <si>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</si>
  <si>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</si>
  <si>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</si>
  <si>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</si>
  <si>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</si>
  <si>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</si>
  <si>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</si>
  <si>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</si>
  <si>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</si>
  <si>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</si>
  <si>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</si>
  <si>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</si>
  <si>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</si>
  <si>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</si>
  <si>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</si>
  <si>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</si>
  <si>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</si>
  <si>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</si>
  <si>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</si>
  <si>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</si>
  <si>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</si>
  <si>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</si>
  <si>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</si>
  <si>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</si>
  <si>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</si>
  <si>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</si>
  <si>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</si>
  <si>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</si>
  <si>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</si>
  <si>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</si>
  <si>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</si>
  <si>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</si>
  <si>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</si>
  <si>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</si>
  <si>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</si>
  <si>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</si>
  <si>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</si>
  <si>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</si>
  <si>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</si>
  <si>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</si>
  <si>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</si>
  <si>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</si>
  <si>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</si>
  <si>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</si>
  <si>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</si>
  <si>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</si>
  <si>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</si>
  <si>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</si>
  <si>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</si>
  <si>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</si>
  <si>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</si>
  <si>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</si>
  <si>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</si>
  <si>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</si>
  <si>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</si>
  <si>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</si>
  <si>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</si>
  <si>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</si>
  <si>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</si>
  <si>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</si>
  <si>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</si>
  <si>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</si>
  <si>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</si>
  <si>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</si>
  <si>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</si>
  <si>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</si>
  <si>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</si>
  <si>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</si>
  <si>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</si>
  <si>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</si>
  <si>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</si>
  <si>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</si>
  <si>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</si>
  <si>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</si>
  <si>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</si>
  <si>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</si>
  <si>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</si>
  <si>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</si>
  <si>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</si>
  <si>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</si>
  <si>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</si>
  <si>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</si>
  <si>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</si>
  <si>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</si>
  <si>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</si>
  <si>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</si>
  <si>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</si>
  <si>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</si>
  <si>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</si>
  <si>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</si>
  <si>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</si>
  <si>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</si>
  <si>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</si>
  <si>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</si>
  <si>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</si>
  <si>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</si>
  <si>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</si>
  <si>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</si>
  <si>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</si>
  <si>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</si>
  <si>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</si>
  <si>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</si>
  <si>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</si>
  <si>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</si>
  <si>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</si>
  <si>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</si>
  <si>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</si>
  <si>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</si>
  <si>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</si>
  <si>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</si>
  <si>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</si>
  <si>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</si>
  <si>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</si>
  <si>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</si>
  <si>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</si>
  <si>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</si>
  <si>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</si>
  <si>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</si>
  <si>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</si>
  <si>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</si>
  <si>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</si>
  <si>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</si>
  <si>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</si>
  <si>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</si>
  <si>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</si>
  <si>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</si>
  <si>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</si>
  <si>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</si>
  <si>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</si>
  <si>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</si>
  <si>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</si>
  <si>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</si>
  <si>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</si>
  <si>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</si>
  <si>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</si>
  <si>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</si>
  <si>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</si>
  <si>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</si>
  <si>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</si>
  <si>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</si>
  <si>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</si>
  <si>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</si>
  <si>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</si>
  <si>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</si>
  <si>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</si>
  <si>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</si>
  <si>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</si>
  <si>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</si>
  <si>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</si>
  <si>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</si>
  <si>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</si>
  <si>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</si>
  <si>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</si>
  <si>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</si>
  <si>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</si>
  <si>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</si>
  <si>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</si>
  <si>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</si>
  <si>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</si>
  <si>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</si>
  <si>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</si>
  <si>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</si>
  <si>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</si>
  <si>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</si>
  <si>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</si>
  <si>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</si>
  <si>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</si>
  <si>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</si>
  <si>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</si>
  <si>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</si>
  <si>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</si>
  <si>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</si>
  <si>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</si>
  <si>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</si>
  <si>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</si>
  <si>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</si>
  <si>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</si>
  <si>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</si>
  <si>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</si>
  <si>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</si>
  <si>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</si>
  <si>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</si>
  <si>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</si>
  <si>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</si>
  <si>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</si>
  <si>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</si>
  <si>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</si>
  <si>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</si>
  <si>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</si>
  <si>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</si>
  <si>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</si>
  <si>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</si>
  <si>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</si>
  <si>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</si>
  <si>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</si>
  <si>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</si>
  <si>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</si>
  <si>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</si>
  <si>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</si>
  <si>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</si>
  <si>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</si>
  <si>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</si>
  <si>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</si>
  <si>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</si>
  <si>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</si>
  <si>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</si>
  <si>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</si>
  <si>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</si>
  <si>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</si>
  <si>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</si>
  <si>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</si>
  <si>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</si>
  <si>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</si>
  <si>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</si>
  <si>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</si>
  <si>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</si>
  <si>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</si>
  <si>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</si>
  <si>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</si>
  <si>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</si>
  <si>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</si>
  <si>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</si>
  <si>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</si>
  <si>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</si>
  <si>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</si>
  <si>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</si>
  <si>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</si>
  <si>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</si>
  <si>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</si>
  <si>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</si>
  <si>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</si>
  <si>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</si>
  <si>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</si>
  <si>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</si>
  <si>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</si>
  <si>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</si>
  <si>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</si>
  <si>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</si>
  <si>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</si>
  <si>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</si>
  <si>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</si>
  <si>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</si>
  <si>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</si>
  <si>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</si>
  <si>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</si>
  <si>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</si>
  <si>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</si>
  <si>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</si>
  <si>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</si>
  <si>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</si>
  <si>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</si>
  <si>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</si>
  <si>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</si>
  <si>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</si>
  <si>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</si>
  <si>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</si>
  <si>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</si>
  <si>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</si>
  <si>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</si>
  <si>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</si>
  <si>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</si>
  <si>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</si>
  <si>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</si>
  <si>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</si>
  <si>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</si>
  <si>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</si>
  <si>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Sistema para el Desarrollo Integral de la Familia en el Municipio de León Gto</t>
  </si>
  <si>
    <t>Correspondiente del 1 de enero al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</si>
</sst>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2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12" fillId="0" borderId="0" xfId="9" applyNumberFormat="1" applyFont="1" applyFill="1"/>
    <xf numFmtId="4" fontId="8" fillId="0" borderId="0" xfId="10" applyNumberFormat="1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UTADORA%20COORDINADOR%20CONTABILIDAD/UNIDAD%20C%20(ESCRITORIO)/CUENTA%20PUBLICA%20DIF/HOJA%20TRABAJO%20CUENTA%20PUBLICA/EDOF%20FINANCIEROS%202023/2DO.%20TRIM.2023%20HOJA%20DE%20TRABAJO/0319_NDM_MLEO_DIF_2301%20IMPRES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UTADORA%20COORDINADOR%20CONTABILIDAD/UNIDAD%20C%20(ESCRITORIO)/CUENTA%20PUBLICA%20DIF/HOJA%20TRABAJO%20CUENTA%20PUBLICA/EDOF%20FINANCIEROS%202023/2DO.%20TRIM.2023%20HOJA%20DE%20TRABAJO/CUENTA%20PUBLICA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  <sheetName val="BALANZA"/>
      <sheetName val="DEPRECIA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>
            <v>1000</v>
          </cell>
          <cell r="C2" t="str">
            <v>0-0000-0000-0000</v>
          </cell>
          <cell r="D2" t="str">
            <v>ACTIVO</v>
          </cell>
          <cell r="E2">
            <v>87790624.459999993</v>
          </cell>
          <cell r="F2">
            <v>345949347.83999997</v>
          </cell>
          <cell r="G2">
            <v>237646346.24000001</v>
          </cell>
          <cell r="H2">
            <v>196093626.06</v>
          </cell>
        </row>
        <row r="3">
          <cell r="B3">
            <v>1100</v>
          </cell>
          <cell r="C3" t="str">
            <v>0-0000-0000-0000</v>
          </cell>
          <cell r="D3" t="str">
            <v>ACTIVO CIRCULANTE</v>
          </cell>
          <cell r="E3">
            <v>20968168.010000002</v>
          </cell>
          <cell r="F3">
            <v>246019734.63999999</v>
          </cell>
          <cell r="G3">
            <v>224250163.31</v>
          </cell>
          <cell r="H3">
            <v>42737739.340000004</v>
          </cell>
        </row>
        <row r="4">
          <cell r="B4">
            <v>1110</v>
          </cell>
          <cell r="C4" t="str">
            <v>0-0000-0000-0000</v>
          </cell>
          <cell r="D4" t="str">
            <v>EFECTIVO Y EQUIVALENTES</v>
          </cell>
          <cell r="E4">
            <v>20317468.5</v>
          </cell>
          <cell r="F4">
            <v>146745388.74000001</v>
          </cell>
          <cell r="G4">
            <v>137909719.41999999</v>
          </cell>
          <cell r="H4">
            <v>29153137.82</v>
          </cell>
        </row>
        <row r="5">
          <cell r="B5">
            <v>1111</v>
          </cell>
          <cell r="C5" t="str">
            <v>0-0000-0000-0000</v>
          </cell>
          <cell r="D5" t="str">
            <v>EFECTIVO</v>
          </cell>
          <cell r="E5">
            <v>151042</v>
          </cell>
          <cell r="F5">
            <v>120228.15</v>
          </cell>
          <cell r="G5">
            <v>166961.15</v>
          </cell>
          <cell r="H5">
            <v>104309</v>
          </cell>
        </row>
        <row r="6">
          <cell r="B6">
            <v>1111</v>
          </cell>
          <cell r="C6" t="str">
            <v>0-0000-0001-0000</v>
          </cell>
          <cell r="D6" t="str">
            <v>CAJA</v>
          </cell>
          <cell r="E6">
            <v>151042</v>
          </cell>
          <cell r="F6">
            <v>120228.15</v>
          </cell>
          <cell r="G6">
            <v>166961.15</v>
          </cell>
          <cell r="H6">
            <v>104309</v>
          </cell>
        </row>
        <row r="7">
          <cell r="B7">
            <v>1111</v>
          </cell>
          <cell r="C7" t="str">
            <v>0-0000-0001-0001</v>
          </cell>
          <cell r="D7" t="str">
            <v>CAJA CHICA</v>
          </cell>
          <cell r="E7">
            <v>97000</v>
          </cell>
          <cell r="F7">
            <v>17003.47</v>
          </cell>
          <cell r="G7">
            <v>10003.469999999999</v>
          </cell>
          <cell r="H7">
            <v>104000</v>
          </cell>
        </row>
        <row r="8">
          <cell r="B8">
            <v>1111</v>
          </cell>
          <cell r="C8" t="str">
            <v>0-0000-0001-0002</v>
          </cell>
          <cell r="D8" t="str">
            <v>CAJA GASTOS POR COMPROBAR</v>
          </cell>
          <cell r="E8">
            <v>0</v>
          </cell>
          <cell r="F8">
            <v>93989.68</v>
          </cell>
          <cell r="G8">
            <v>93989.68</v>
          </cell>
          <cell r="H8">
            <v>0</v>
          </cell>
        </row>
        <row r="9">
          <cell r="B9">
            <v>1111</v>
          </cell>
          <cell r="C9" t="str">
            <v>0-0000-0001-0003</v>
          </cell>
          <cell r="D9" t="str">
            <v>CAJA INGRESOS</v>
          </cell>
          <cell r="E9">
            <v>54042</v>
          </cell>
          <cell r="F9">
            <v>9235</v>
          </cell>
          <cell r="G9">
            <v>62968</v>
          </cell>
          <cell r="H9">
            <v>309</v>
          </cell>
        </row>
        <row r="10">
          <cell r="B10">
            <v>1112</v>
          </cell>
          <cell r="C10" t="str">
            <v>0-0000-0000-0000</v>
          </cell>
          <cell r="D10" t="str">
            <v>BANCOS/TESORERÍA</v>
          </cell>
          <cell r="E10">
            <v>20165577.77</v>
          </cell>
          <cell r="F10">
            <v>145888735.22</v>
          </cell>
          <cell r="G10">
            <v>137723632.62</v>
          </cell>
          <cell r="H10">
            <v>28330680.370000001</v>
          </cell>
        </row>
        <row r="11">
          <cell r="B11">
            <v>1112</v>
          </cell>
          <cell r="C11" t="str">
            <v>0-0000-0001-0000</v>
          </cell>
          <cell r="D11" t="str">
            <v>BANCOMER</v>
          </cell>
          <cell r="E11">
            <v>6536273.54</v>
          </cell>
          <cell r="F11">
            <v>4256107.42</v>
          </cell>
          <cell r="G11">
            <v>8149931.4500000002</v>
          </cell>
          <cell r="H11">
            <v>2642449.5099999998</v>
          </cell>
          <cell r="I11">
            <v>5</v>
          </cell>
          <cell r="J11">
            <v>5</v>
          </cell>
          <cell r="K11">
            <v>-3893824.0300000003</v>
          </cell>
        </row>
        <row r="12">
          <cell r="B12">
            <v>1112</v>
          </cell>
          <cell r="C12" t="str">
            <v>0-0000-0001-0001</v>
          </cell>
          <cell r="D12" t="str">
            <v>BANCOMER 0446491731</v>
          </cell>
          <cell r="E12">
            <v>6536273.54</v>
          </cell>
          <cell r="F12">
            <v>4256107.42</v>
          </cell>
          <cell r="G12">
            <v>8149931.4500000002</v>
          </cell>
          <cell r="H12">
            <v>2642449.5099999998</v>
          </cell>
          <cell r="I12">
            <v>6</v>
          </cell>
          <cell r="J12">
            <v>6</v>
          </cell>
          <cell r="K12">
            <v>-3893824.0300000003</v>
          </cell>
        </row>
        <row r="13">
          <cell r="B13">
            <v>1112</v>
          </cell>
          <cell r="C13" t="str">
            <v>0-0000-0002-0000</v>
          </cell>
          <cell r="D13" t="str">
            <v>BANCO DEL BAJIO</v>
          </cell>
          <cell r="E13">
            <v>430388.45</v>
          </cell>
          <cell r="F13">
            <v>13049129.1</v>
          </cell>
          <cell r="G13">
            <v>12595087.539999999</v>
          </cell>
          <cell r="H13">
            <v>884430.01</v>
          </cell>
          <cell r="I13">
            <v>5</v>
          </cell>
          <cell r="J13">
            <v>5</v>
          </cell>
          <cell r="K13">
            <v>454041.56</v>
          </cell>
        </row>
        <row r="14">
          <cell r="B14">
            <v>1112</v>
          </cell>
          <cell r="C14" t="str">
            <v>0-0000-0002-0004</v>
          </cell>
          <cell r="D14" t="str">
            <v>BAJIO 4159646</v>
          </cell>
          <cell r="E14">
            <v>5213.8</v>
          </cell>
          <cell r="F14">
            <v>555941.6</v>
          </cell>
          <cell r="G14">
            <v>465734.5</v>
          </cell>
          <cell r="H14">
            <v>95420.9</v>
          </cell>
          <cell r="I14">
            <v>6</v>
          </cell>
          <cell r="J14">
            <v>6</v>
          </cell>
          <cell r="K14">
            <v>90207.099999999991</v>
          </cell>
        </row>
        <row r="15">
          <cell r="B15">
            <v>1112</v>
          </cell>
          <cell r="C15" t="str">
            <v>0-0000-0002-0006</v>
          </cell>
          <cell r="D15" t="str">
            <v>BAJIO 9105602-1</v>
          </cell>
          <cell r="E15">
            <v>238453.59</v>
          </cell>
          <cell r="F15">
            <v>12130544.27</v>
          </cell>
          <cell r="G15">
            <v>11702177.6</v>
          </cell>
          <cell r="H15">
            <v>666820.26</v>
          </cell>
          <cell r="I15">
            <v>6</v>
          </cell>
          <cell r="J15">
            <v>6</v>
          </cell>
          <cell r="K15">
            <v>428366.67000000004</v>
          </cell>
        </row>
        <row r="16">
          <cell r="B16">
            <v>1112</v>
          </cell>
          <cell r="C16" t="str">
            <v>0-0000-0002-0008</v>
          </cell>
          <cell r="D16" t="str">
            <v>BAJIO 001000219</v>
          </cell>
          <cell r="E16">
            <v>146970.96</v>
          </cell>
          <cell r="F16">
            <v>0</v>
          </cell>
          <cell r="G16">
            <v>32200.89</v>
          </cell>
          <cell r="H16">
            <v>114770.07</v>
          </cell>
          <cell r="I16">
            <v>6</v>
          </cell>
          <cell r="J16">
            <v>6</v>
          </cell>
          <cell r="K16">
            <v>-32200.889999999985</v>
          </cell>
        </row>
        <row r="17">
          <cell r="B17">
            <v>1112</v>
          </cell>
          <cell r="C17" t="str">
            <v>0-0000-0002-0009</v>
          </cell>
          <cell r="D17" t="str">
            <v>16996951 INCAPACIDADES</v>
          </cell>
          <cell r="E17">
            <v>39750.1</v>
          </cell>
          <cell r="F17">
            <v>362643.23</v>
          </cell>
          <cell r="G17">
            <v>394974.55</v>
          </cell>
          <cell r="H17">
            <v>7418.78</v>
          </cell>
          <cell r="I17">
            <v>6</v>
          </cell>
          <cell r="J17">
            <v>6</v>
          </cell>
          <cell r="K17">
            <v>-32331.32</v>
          </cell>
        </row>
        <row r="18">
          <cell r="B18">
            <v>1112</v>
          </cell>
          <cell r="C18" t="str">
            <v>0-0000-0003-0000</v>
          </cell>
          <cell r="D18" t="str">
            <v>BANORTE</v>
          </cell>
          <cell r="E18">
            <v>13198915.779999999</v>
          </cell>
          <cell r="F18">
            <v>128583498.7</v>
          </cell>
          <cell r="G18">
            <v>116978613.63</v>
          </cell>
          <cell r="H18">
            <v>24803800.850000001</v>
          </cell>
          <cell r="I18">
            <v>5</v>
          </cell>
          <cell r="J18">
            <v>5</v>
          </cell>
          <cell r="K18">
            <v>11604885.070000002</v>
          </cell>
        </row>
        <row r="19">
          <cell r="B19">
            <v>1112</v>
          </cell>
          <cell r="C19" t="str">
            <v>0-0000-0003-0001</v>
          </cell>
          <cell r="D19" t="str">
            <v>BANORTE 0853696649</v>
          </cell>
          <cell r="E19">
            <v>7780.14</v>
          </cell>
          <cell r="F19">
            <v>33718219.939999998</v>
          </cell>
          <cell r="G19">
            <v>33718219.939999998</v>
          </cell>
          <cell r="H19">
            <v>7780.14</v>
          </cell>
          <cell r="I19">
            <v>6</v>
          </cell>
          <cell r="J19">
            <v>6</v>
          </cell>
          <cell r="K19">
            <v>0</v>
          </cell>
        </row>
        <row r="20">
          <cell r="B20">
            <v>1112</v>
          </cell>
          <cell r="C20" t="str">
            <v>0-0000-0003-0002</v>
          </cell>
          <cell r="D20" t="str">
            <v>BANORTE 1090702669</v>
          </cell>
          <cell r="E20">
            <v>13191132.640000001</v>
          </cell>
          <cell r="F20">
            <v>106829.32</v>
          </cell>
          <cell r="G20">
            <v>13083430.58</v>
          </cell>
          <cell r="H20">
            <v>214531.38</v>
          </cell>
          <cell r="I20">
            <v>6</v>
          </cell>
          <cell r="J20">
            <v>6</v>
          </cell>
          <cell r="K20">
            <v>-12976601.26</v>
          </cell>
        </row>
        <row r="21">
          <cell r="B21">
            <v>1112</v>
          </cell>
          <cell r="C21" t="str">
            <v>0-0000-0003-0003</v>
          </cell>
          <cell r="D21" t="str">
            <v>BANORTE 1212410748</v>
          </cell>
          <cell r="E21">
            <v>1</v>
          </cell>
          <cell r="F21">
            <v>7972019.4800000004</v>
          </cell>
          <cell r="G21">
            <v>7813427.7599999998</v>
          </cell>
          <cell r="H21">
            <v>158592.72</v>
          </cell>
          <cell r="I21">
            <v>6</v>
          </cell>
          <cell r="J21">
            <v>6</v>
          </cell>
          <cell r="K21">
            <v>158591.72</v>
          </cell>
        </row>
        <row r="22">
          <cell r="B22">
            <v>1112</v>
          </cell>
          <cell r="C22" t="str">
            <v>0-0000-0003-0004</v>
          </cell>
          <cell r="D22" t="str">
            <v>BANORTE 1212415891</v>
          </cell>
          <cell r="E22">
            <v>1</v>
          </cell>
          <cell r="F22">
            <v>12854172</v>
          </cell>
          <cell r="G22">
            <v>3422890.82</v>
          </cell>
          <cell r="H22">
            <v>9431282.1799999997</v>
          </cell>
          <cell r="I22">
            <v>6</v>
          </cell>
          <cell r="J22">
            <v>6</v>
          </cell>
          <cell r="K22">
            <v>9431281.1799999997</v>
          </cell>
        </row>
        <row r="23">
          <cell r="B23">
            <v>1112</v>
          </cell>
          <cell r="C23" t="str">
            <v>0-0000-0003-0005</v>
          </cell>
          <cell r="D23" t="str">
            <v>BANORTE 1212405650</v>
          </cell>
          <cell r="E23">
            <v>1</v>
          </cell>
          <cell r="F23">
            <v>73932257.959999993</v>
          </cell>
          <cell r="G23">
            <v>58940644.530000001</v>
          </cell>
          <cell r="H23">
            <v>14991614.43</v>
          </cell>
          <cell r="I23">
            <v>6</v>
          </cell>
          <cell r="J23">
            <v>6</v>
          </cell>
          <cell r="K23">
            <v>14991613.43</v>
          </cell>
        </row>
        <row r="24">
          <cell r="B24">
            <v>1114</v>
          </cell>
          <cell r="C24" t="str">
            <v>0-0000-0000-0000</v>
          </cell>
          <cell r="D24" t="str">
            <v>INVERSIONES TEMPORALES (HASTA 3 MESES)</v>
          </cell>
          <cell r="E24">
            <v>848.73</v>
          </cell>
          <cell r="F24">
            <v>736425.37</v>
          </cell>
          <cell r="G24">
            <v>19125.650000000001</v>
          </cell>
          <cell r="H24">
            <v>718148.45</v>
          </cell>
          <cell r="I24">
            <v>4</v>
          </cell>
          <cell r="J24">
            <v>4</v>
          </cell>
          <cell r="K24">
            <v>717299.72</v>
          </cell>
        </row>
        <row r="25">
          <cell r="B25">
            <v>1114</v>
          </cell>
          <cell r="C25" t="str">
            <v>0-0000-0002-0000</v>
          </cell>
          <cell r="D25" t="str">
            <v>BANORTE</v>
          </cell>
          <cell r="E25">
            <v>848.73</v>
          </cell>
          <cell r="F25">
            <v>736425.37</v>
          </cell>
          <cell r="G25">
            <v>19125.650000000001</v>
          </cell>
          <cell r="H25">
            <v>718148.45</v>
          </cell>
          <cell r="I25">
            <v>5</v>
          </cell>
          <cell r="J25">
            <v>5</v>
          </cell>
          <cell r="K25">
            <v>717299.72</v>
          </cell>
        </row>
        <row r="26">
          <cell r="B26">
            <v>1114</v>
          </cell>
          <cell r="C26" t="str">
            <v>0-0000-0002-0002</v>
          </cell>
          <cell r="D26" t="str">
            <v>BANORTE 1669084</v>
          </cell>
          <cell r="E26">
            <v>848.73</v>
          </cell>
          <cell r="F26">
            <v>736425.37</v>
          </cell>
          <cell r="G26">
            <v>19125.650000000001</v>
          </cell>
          <cell r="H26">
            <v>718148.45</v>
          </cell>
          <cell r="I26">
            <v>6</v>
          </cell>
          <cell r="J26">
            <v>6</v>
          </cell>
          <cell r="K26">
            <v>717299.72</v>
          </cell>
        </row>
        <row r="27">
          <cell r="B27">
            <v>1120</v>
          </cell>
          <cell r="C27" t="str">
            <v>0-0000-0000-0000</v>
          </cell>
          <cell r="D27" t="str">
            <v>DERECHOS A RECIBIR EFECTIVO O EQUIVALENT</v>
          </cell>
          <cell r="E27">
            <v>621650.5</v>
          </cell>
          <cell r="F27">
            <v>97737816.549999997</v>
          </cell>
          <cell r="G27">
            <v>86170683.030000001</v>
          </cell>
          <cell r="H27">
            <v>12188784.02</v>
          </cell>
          <cell r="I27">
            <v>3</v>
          </cell>
          <cell r="J27">
            <v>3</v>
          </cell>
          <cell r="K27">
            <v>11567133.52</v>
          </cell>
        </row>
        <row r="28">
          <cell r="B28">
            <v>1122</v>
          </cell>
          <cell r="C28" t="str">
            <v>0-0000-0000-0000</v>
          </cell>
          <cell r="D28" t="str">
            <v>CUENTAS POR COBRAR A CORTO PLAZO</v>
          </cell>
          <cell r="E28">
            <v>0</v>
          </cell>
          <cell r="F28">
            <v>95112.83</v>
          </cell>
          <cell r="G28">
            <v>95112.83</v>
          </cell>
          <cell r="H28">
            <v>0</v>
          </cell>
          <cell r="I28">
            <v>4</v>
          </cell>
          <cell r="J28">
            <v>4</v>
          </cell>
          <cell r="K28">
            <v>0</v>
          </cell>
        </row>
        <row r="29">
          <cell r="B29">
            <v>1122</v>
          </cell>
          <cell r="C29" t="str">
            <v>0-0000-0009-0000</v>
          </cell>
          <cell r="D29" t="str">
            <v>OTRAS CUENTAS POR COBRAR</v>
          </cell>
          <cell r="E29">
            <v>0</v>
          </cell>
          <cell r="F29">
            <v>95112.83</v>
          </cell>
          <cell r="G29">
            <v>95112.83</v>
          </cell>
          <cell r="H29">
            <v>0</v>
          </cell>
          <cell r="I29">
            <v>5</v>
          </cell>
          <cell r="J29">
            <v>5</v>
          </cell>
          <cell r="K29">
            <v>0</v>
          </cell>
        </row>
        <row r="30">
          <cell r="B30">
            <v>1122</v>
          </cell>
          <cell r="C30" t="str">
            <v>0-0000-0009-0097</v>
          </cell>
          <cell r="D30" t="str">
            <v>JUANA SANCHEZ MONTAÑO</v>
          </cell>
          <cell r="E30">
            <v>0</v>
          </cell>
          <cell r="F30">
            <v>6560.43</v>
          </cell>
          <cell r="G30">
            <v>6560.43</v>
          </cell>
          <cell r="H30">
            <v>0</v>
          </cell>
          <cell r="I30">
            <v>6</v>
          </cell>
          <cell r="J30">
            <v>6</v>
          </cell>
          <cell r="K30">
            <v>0</v>
          </cell>
        </row>
        <row r="31">
          <cell r="B31">
            <v>1122</v>
          </cell>
          <cell r="C31" t="str">
            <v>0-0000-0009-0132</v>
          </cell>
          <cell r="D31" t="str">
            <v>JONNATHAN DIEZ DE SOLLANO FLORES</v>
          </cell>
          <cell r="E31">
            <v>0</v>
          </cell>
          <cell r="F31">
            <v>49861.440000000002</v>
          </cell>
          <cell r="G31">
            <v>49861.440000000002</v>
          </cell>
          <cell r="H31">
            <v>0</v>
          </cell>
          <cell r="I31">
            <v>6</v>
          </cell>
          <cell r="J31">
            <v>6</v>
          </cell>
          <cell r="K31">
            <v>0</v>
          </cell>
        </row>
        <row r="32">
          <cell r="B32">
            <v>1122</v>
          </cell>
          <cell r="C32" t="str">
            <v>0-0000-0009-0133</v>
          </cell>
          <cell r="D32" t="str">
            <v>M. DOLORES HERNÁNDEZ RAMÍREZ</v>
          </cell>
          <cell r="E32">
            <v>0</v>
          </cell>
          <cell r="F32">
            <v>33240.959999999999</v>
          </cell>
          <cell r="G32">
            <v>33240.959999999999</v>
          </cell>
          <cell r="H32">
            <v>0</v>
          </cell>
          <cell r="I32">
            <v>6</v>
          </cell>
          <cell r="J32">
            <v>6</v>
          </cell>
          <cell r="K32">
            <v>0</v>
          </cell>
        </row>
        <row r="33">
          <cell r="B33">
            <v>1122</v>
          </cell>
          <cell r="C33" t="str">
            <v>0-0000-0009-0134</v>
          </cell>
          <cell r="D33" t="str">
            <v>LAURA JACKELINE TRISTAN BARAJAS</v>
          </cell>
          <cell r="E33">
            <v>0</v>
          </cell>
          <cell r="F33">
            <v>5450</v>
          </cell>
          <cell r="G33">
            <v>5450</v>
          </cell>
          <cell r="H33">
            <v>0</v>
          </cell>
          <cell r="I33">
            <v>6</v>
          </cell>
          <cell r="J33">
            <v>6</v>
          </cell>
          <cell r="K33">
            <v>0</v>
          </cell>
        </row>
        <row r="34">
          <cell r="B34">
            <v>1123</v>
          </cell>
          <cell r="C34" t="str">
            <v>0-0000-0000-0000</v>
          </cell>
          <cell r="D34" t="str">
            <v>DEUDORES DIVERSOS POR COBRAR A CORTO PLA</v>
          </cell>
          <cell r="E34">
            <v>31650.5</v>
          </cell>
          <cell r="F34">
            <v>314348.71999999997</v>
          </cell>
          <cell r="G34">
            <v>317721.2</v>
          </cell>
          <cell r="H34">
            <v>28278.02</v>
          </cell>
          <cell r="I34">
            <v>4</v>
          </cell>
          <cell r="J34">
            <v>4</v>
          </cell>
          <cell r="K34">
            <v>-3372.4799999999996</v>
          </cell>
        </row>
        <row r="35">
          <cell r="B35">
            <v>1123</v>
          </cell>
          <cell r="C35" t="str">
            <v>0-0000-0001-0000</v>
          </cell>
          <cell r="D35" t="str">
            <v>DEUDORES DIVERSOS POR COBRAR A C</v>
          </cell>
          <cell r="E35">
            <v>21499.46</v>
          </cell>
          <cell r="F35">
            <v>48469.72</v>
          </cell>
          <cell r="G35">
            <v>41691.160000000003</v>
          </cell>
          <cell r="H35">
            <v>28278.02</v>
          </cell>
          <cell r="I35">
            <v>5</v>
          </cell>
          <cell r="J35">
            <v>5</v>
          </cell>
          <cell r="K35">
            <v>6778.5600000000013</v>
          </cell>
        </row>
        <row r="36">
          <cell r="B36">
            <v>1123</v>
          </cell>
          <cell r="C36" t="str">
            <v>0-0000-0001-0007</v>
          </cell>
          <cell r="D36" t="str">
            <v>INSTITUTO MEXICANO DEL SEGURO SOCIAL</v>
          </cell>
          <cell r="E36">
            <v>0</v>
          </cell>
          <cell r="F36">
            <v>5546.6</v>
          </cell>
          <cell r="G36">
            <v>0</v>
          </cell>
          <cell r="H36">
            <v>5546.6</v>
          </cell>
          <cell r="I36">
            <v>6</v>
          </cell>
          <cell r="J36">
            <v>6</v>
          </cell>
          <cell r="K36">
            <v>5546.6</v>
          </cell>
        </row>
        <row r="37">
          <cell r="B37">
            <v>1123</v>
          </cell>
          <cell r="C37" t="str">
            <v>0-0000-0001-0022</v>
          </cell>
          <cell r="D37" t="str">
            <v>FRANCISCO VELOZ OCHOA</v>
          </cell>
          <cell r="E37">
            <v>0</v>
          </cell>
          <cell r="F37">
            <v>1500</v>
          </cell>
          <cell r="G37">
            <v>1500</v>
          </cell>
          <cell r="H37">
            <v>0</v>
          </cell>
          <cell r="I37">
            <v>6</v>
          </cell>
          <cell r="J37">
            <v>6</v>
          </cell>
          <cell r="K37">
            <v>0</v>
          </cell>
        </row>
        <row r="38">
          <cell r="B38">
            <v>1123</v>
          </cell>
          <cell r="C38" t="str">
            <v>0-0000-0001-0043</v>
          </cell>
          <cell r="D38" t="str">
            <v>DEUDORES DIVERSOS CAJA GENERAL</v>
          </cell>
          <cell r="E38">
            <v>0</v>
          </cell>
          <cell r="F38">
            <v>90</v>
          </cell>
          <cell r="G38">
            <v>90</v>
          </cell>
          <cell r="H38">
            <v>0</v>
          </cell>
          <cell r="I38">
            <v>6</v>
          </cell>
          <cell r="J38">
            <v>6</v>
          </cell>
          <cell r="K38">
            <v>0</v>
          </cell>
        </row>
        <row r="39">
          <cell r="B39">
            <v>1123</v>
          </cell>
          <cell r="C39" t="str">
            <v>0-0000-0001-0074</v>
          </cell>
          <cell r="D39" t="str">
            <v>SUBSIDIO AL EMPLEO</v>
          </cell>
          <cell r="E39">
            <v>0</v>
          </cell>
          <cell r="F39">
            <v>14025.97</v>
          </cell>
          <cell r="G39">
            <v>13938</v>
          </cell>
          <cell r="H39">
            <v>87.97</v>
          </cell>
          <cell r="I39">
            <v>6</v>
          </cell>
          <cell r="J39">
            <v>6</v>
          </cell>
          <cell r="K39">
            <v>87.97</v>
          </cell>
        </row>
        <row r="40">
          <cell r="B40">
            <v>1123</v>
          </cell>
          <cell r="C40" t="str">
            <v>0-0000-0001-0100</v>
          </cell>
          <cell r="D40" t="str">
            <v>DIRECCION DE DESARROLLO COMUNITARIO Y NU</v>
          </cell>
          <cell r="E40">
            <v>21035.46</v>
          </cell>
          <cell r="F40">
            <v>0</v>
          </cell>
          <cell r="G40">
            <v>0</v>
          </cell>
          <cell r="H40">
            <v>21035.46</v>
          </cell>
          <cell r="I40">
            <v>6</v>
          </cell>
          <cell r="J40">
            <v>6</v>
          </cell>
          <cell r="K40">
            <v>0</v>
          </cell>
        </row>
        <row r="41">
          <cell r="B41">
            <v>1123</v>
          </cell>
          <cell r="C41" t="str">
            <v>0-0000-0001-0101</v>
          </cell>
          <cell r="D41" t="str">
            <v>BAJIO COMISIONES</v>
          </cell>
          <cell r="E41">
            <v>464</v>
          </cell>
          <cell r="F41">
            <v>2535.9899999999998</v>
          </cell>
          <cell r="G41">
            <v>1392</v>
          </cell>
          <cell r="H41">
            <v>1607.99</v>
          </cell>
          <cell r="I41">
            <v>6</v>
          </cell>
          <cell r="J41">
            <v>6</v>
          </cell>
          <cell r="K41">
            <v>1143.99</v>
          </cell>
        </row>
        <row r="42">
          <cell r="B42">
            <v>1123</v>
          </cell>
          <cell r="C42" t="str">
            <v>0-0000-0001-0143</v>
          </cell>
          <cell r="D42" t="str">
            <v>ISAURA LEON CHAGOLLA</v>
          </cell>
          <cell r="E42">
            <v>0</v>
          </cell>
          <cell r="F42">
            <v>1044</v>
          </cell>
          <cell r="G42">
            <v>1044</v>
          </cell>
          <cell r="H42">
            <v>0</v>
          </cell>
          <cell r="I42">
            <v>6</v>
          </cell>
          <cell r="J42">
            <v>6</v>
          </cell>
          <cell r="K42">
            <v>0</v>
          </cell>
        </row>
        <row r="43">
          <cell r="B43">
            <v>1123</v>
          </cell>
          <cell r="C43" t="str">
            <v>0-0000-0001-0162</v>
          </cell>
          <cell r="D43" t="str">
            <v>CLINICA DE HEMODIALISIS JUAN PABLO II SC</v>
          </cell>
          <cell r="E43">
            <v>0</v>
          </cell>
          <cell r="F43">
            <v>2150</v>
          </cell>
          <cell r="G43">
            <v>2150</v>
          </cell>
          <cell r="H43">
            <v>0</v>
          </cell>
          <cell r="I43">
            <v>6</v>
          </cell>
          <cell r="J43">
            <v>6</v>
          </cell>
          <cell r="K43">
            <v>0</v>
          </cell>
        </row>
        <row r="44">
          <cell r="B44">
            <v>1123</v>
          </cell>
          <cell r="C44" t="str">
            <v>0-0000-0001-0163</v>
          </cell>
          <cell r="D44" t="str">
            <v>RICARDO A. ASTORGA C.</v>
          </cell>
          <cell r="E44">
            <v>0</v>
          </cell>
          <cell r="F44">
            <v>1577.16</v>
          </cell>
          <cell r="G44">
            <v>1577.16</v>
          </cell>
          <cell r="H44">
            <v>0</v>
          </cell>
          <cell r="I44">
            <v>6</v>
          </cell>
          <cell r="J44">
            <v>6</v>
          </cell>
          <cell r="K44">
            <v>0</v>
          </cell>
        </row>
        <row r="45">
          <cell r="B45">
            <v>1123</v>
          </cell>
          <cell r="C45" t="str">
            <v>0-0000-0001-0164</v>
          </cell>
          <cell r="D45" t="str">
            <v>LIZ ALEJANDRA ESPARZA FRAUSTO</v>
          </cell>
          <cell r="E45">
            <v>0</v>
          </cell>
          <cell r="F45">
            <v>20000</v>
          </cell>
          <cell r="G45">
            <v>20000</v>
          </cell>
          <cell r="H45">
            <v>0</v>
          </cell>
          <cell r="I45">
            <v>6</v>
          </cell>
          <cell r="J45">
            <v>6</v>
          </cell>
          <cell r="K45">
            <v>0</v>
          </cell>
        </row>
        <row r="46">
          <cell r="B46">
            <v>1123</v>
          </cell>
          <cell r="C46" t="str">
            <v>0-0000-0002-0000</v>
          </cell>
          <cell r="D46" t="str">
            <v>CUENTAS POR COMPROBAR</v>
          </cell>
          <cell r="E46">
            <v>10151.040000000001</v>
          </cell>
          <cell r="F46">
            <v>265879</v>
          </cell>
          <cell r="G46">
            <v>276030.03999999998</v>
          </cell>
          <cell r="H46">
            <v>0</v>
          </cell>
          <cell r="I46">
            <v>5</v>
          </cell>
          <cell r="J46">
            <v>5</v>
          </cell>
          <cell r="K46">
            <v>-10151.040000000001</v>
          </cell>
        </row>
        <row r="47">
          <cell r="B47">
            <v>1123</v>
          </cell>
          <cell r="C47" t="str">
            <v>0-0000-0002-0048</v>
          </cell>
          <cell r="D47" t="str">
            <v>JUANA SANCHEZ MONTAÑO</v>
          </cell>
          <cell r="E47">
            <v>0</v>
          </cell>
          <cell r="F47">
            <v>20000</v>
          </cell>
          <cell r="G47">
            <v>20000</v>
          </cell>
          <cell r="H47">
            <v>0</v>
          </cell>
          <cell r="I47">
            <v>6</v>
          </cell>
          <cell r="J47">
            <v>6</v>
          </cell>
          <cell r="K47">
            <v>0</v>
          </cell>
        </row>
        <row r="48">
          <cell r="B48">
            <v>1123</v>
          </cell>
          <cell r="C48" t="str">
            <v>0-0000-0002-0067</v>
          </cell>
          <cell r="D48" t="str">
            <v>SOFIA IRENE CANALES ROMAN</v>
          </cell>
          <cell r="E48">
            <v>0</v>
          </cell>
          <cell r="F48">
            <v>48717</v>
          </cell>
          <cell r="G48">
            <v>48717</v>
          </cell>
          <cell r="H48">
            <v>0</v>
          </cell>
          <cell r="I48">
            <v>6</v>
          </cell>
          <cell r="J48">
            <v>6</v>
          </cell>
          <cell r="K48">
            <v>0</v>
          </cell>
        </row>
        <row r="49">
          <cell r="B49">
            <v>1123</v>
          </cell>
          <cell r="C49" t="str">
            <v>0-0000-0002-0074</v>
          </cell>
          <cell r="D49" t="str">
            <v>DIEZ DE SOLLANO FLORES JONNATHAN</v>
          </cell>
          <cell r="E49">
            <v>0</v>
          </cell>
          <cell r="F49">
            <v>35456</v>
          </cell>
          <cell r="G49">
            <v>35456</v>
          </cell>
          <cell r="H49">
            <v>0</v>
          </cell>
          <cell r="I49">
            <v>6</v>
          </cell>
          <cell r="J49">
            <v>6</v>
          </cell>
          <cell r="K49">
            <v>0</v>
          </cell>
        </row>
        <row r="50">
          <cell r="B50">
            <v>1123</v>
          </cell>
          <cell r="C50" t="str">
            <v>0-0000-0002-0076</v>
          </cell>
          <cell r="D50" t="str">
            <v>ANDREA LOPEZ GUTIERREZ</v>
          </cell>
          <cell r="E50">
            <v>0</v>
          </cell>
          <cell r="F50">
            <v>28861</v>
          </cell>
          <cell r="G50">
            <v>28861</v>
          </cell>
          <cell r="H50">
            <v>0</v>
          </cell>
          <cell r="I50">
            <v>6</v>
          </cell>
          <cell r="J50">
            <v>6</v>
          </cell>
          <cell r="K50">
            <v>0</v>
          </cell>
        </row>
        <row r="51">
          <cell r="B51">
            <v>1123</v>
          </cell>
          <cell r="C51" t="str">
            <v>0-0000-0002-0077</v>
          </cell>
          <cell r="D51" t="str">
            <v>EDGAR CONTRERAS MENDOZA</v>
          </cell>
          <cell r="E51">
            <v>5000</v>
          </cell>
          <cell r="F51">
            <v>25500</v>
          </cell>
          <cell r="G51">
            <v>30500</v>
          </cell>
          <cell r="H51">
            <v>0</v>
          </cell>
          <cell r="I51">
            <v>6</v>
          </cell>
          <cell r="J51">
            <v>6</v>
          </cell>
          <cell r="K51">
            <v>-5000</v>
          </cell>
        </row>
        <row r="52">
          <cell r="B52">
            <v>1123</v>
          </cell>
          <cell r="C52" t="str">
            <v>0-0000-0002-0078</v>
          </cell>
          <cell r="D52" t="str">
            <v>NORMA PATRICIA VAZQUEZ CALVILLO</v>
          </cell>
          <cell r="E52">
            <v>3267.9</v>
          </cell>
          <cell r="F52">
            <v>21000</v>
          </cell>
          <cell r="G52">
            <v>24267.9</v>
          </cell>
          <cell r="H52">
            <v>0</v>
          </cell>
          <cell r="I52">
            <v>6</v>
          </cell>
          <cell r="J52">
            <v>6</v>
          </cell>
          <cell r="K52">
            <v>-3267.9</v>
          </cell>
        </row>
        <row r="53">
          <cell r="B53">
            <v>1123</v>
          </cell>
          <cell r="C53" t="str">
            <v>0-0000-0002-0079</v>
          </cell>
          <cell r="D53" t="str">
            <v>GLORIA JESSICA ROMO NAVA</v>
          </cell>
          <cell r="E53">
            <v>0</v>
          </cell>
          <cell r="F53">
            <v>20800</v>
          </cell>
          <cell r="G53">
            <v>20800</v>
          </cell>
          <cell r="H53">
            <v>0</v>
          </cell>
          <cell r="I53">
            <v>6</v>
          </cell>
          <cell r="J53">
            <v>6</v>
          </cell>
          <cell r="K53">
            <v>0</v>
          </cell>
        </row>
        <row r="54">
          <cell r="B54">
            <v>1123</v>
          </cell>
          <cell r="C54" t="str">
            <v>0-0000-0002-0084</v>
          </cell>
          <cell r="D54" t="str">
            <v>LAURA JACKELINE TRISTAN BARAJAS</v>
          </cell>
          <cell r="E54">
            <v>1883.14</v>
          </cell>
          <cell r="F54">
            <v>25000</v>
          </cell>
          <cell r="G54">
            <v>26883.14</v>
          </cell>
          <cell r="H54">
            <v>0</v>
          </cell>
          <cell r="I54">
            <v>6</v>
          </cell>
          <cell r="J54">
            <v>6</v>
          </cell>
          <cell r="K54">
            <v>-1883.14</v>
          </cell>
        </row>
        <row r="55">
          <cell r="B55">
            <v>1123</v>
          </cell>
          <cell r="C55" t="str">
            <v>0-0000-0002-0086</v>
          </cell>
          <cell r="D55" t="str">
            <v>ADRIANA GUADALUPE SARAY JUAREZ SANCHEZ</v>
          </cell>
          <cell r="E55">
            <v>0</v>
          </cell>
          <cell r="F55">
            <v>15000</v>
          </cell>
          <cell r="G55">
            <v>15000</v>
          </cell>
          <cell r="H55">
            <v>0</v>
          </cell>
          <cell r="I55">
            <v>6</v>
          </cell>
          <cell r="J55">
            <v>6</v>
          </cell>
          <cell r="K55">
            <v>0</v>
          </cell>
        </row>
        <row r="56">
          <cell r="B56">
            <v>1123</v>
          </cell>
          <cell r="C56" t="str">
            <v>0-0000-0002-0087</v>
          </cell>
          <cell r="D56" t="str">
            <v>MARIA DEL CARMEN IBARRA TRUJILLO</v>
          </cell>
          <cell r="E56">
            <v>0</v>
          </cell>
          <cell r="F56">
            <v>8515</v>
          </cell>
          <cell r="G56">
            <v>8515</v>
          </cell>
          <cell r="H56">
            <v>0</v>
          </cell>
          <cell r="I56">
            <v>6</v>
          </cell>
          <cell r="J56">
            <v>6</v>
          </cell>
          <cell r="K56">
            <v>0</v>
          </cell>
        </row>
        <row r="57">
          <cell r="B57">
            <v>1123</v>
          </cell>
          <cell r="C57" t="str">
            <v>0-0000-0002-0088</v>
          </cell>
          <cell r="D57" t="str">
            <v>LIZ ALEJANDRA ESPARZA FRAUSTO</v>
          </cell>
          <cell r="E57">
            <v>0</v>
          </cell>
          <cell r="F57">
            <v>5000</v>
          </cell>
          <cell r="G57">
            <v>5000</v>
          </cell>
          <cell r="H57">
            <v>0</v>
          </cell>
          <cell r="I57">
            <v>6</v>
          </cell>
          <cell r="J57">
            <v>6</v>
          </cell>
          <cell r="K57">
            <v>0</v>
          </cell>
        </row>
        <row r="58">
          <cell r="B58">
            <v>1123</v>
          </cell>
          <cell r="C58" t="str">
            <v>0-0000-0002-0089</v>
          </cell>
          <cell r="D58" t="str">
            <v>MARIA DE LA LUZ IVETTE LAZCANO SALINAS</v>
          </cell>
          <cell r="E58">
            <v>0</v>
          </cell>
          <cell r="F58">
            <v>10000</v>
          </cell>
          <cell r="G58">
            <v>10000</v>
          </cell>
          <cell r="H58">
            <v>0</v>
          </cell>
          <cell r="I58">
            <v>6</v>
          </cell>
          <cell r="J58">
            <v>6</v>
          </cell>
          <cell r="K58">
            <v>0</v>
          </cell>
        </row>
        <row r="59">
          <cell r="B59">
            <v>1123</v>
          </cell>
          <cell r="C59" t="str">
            <v>0-0000-0002-0090</v>
          </cell>
          <cell r="D59" t="str">
            <v>LUZ ALEJANDRA DELGADO BARBOSA</v>
          </cell>
          <cell r="E59">
            <v>0</v>
          </cell>
          <cell r="F59">
            <v>2030</v>
          </cell>
          <cell r="G59">
            <v>2030</v>
          </cell>
          <cell r="H59">
            <v>0</v>
          </cell>
          <cell r="I59">
            <v>6</v>
          </cell>
          <cell r="J59">
            <v>6</v>
          </cell>
          <cell r="K59">
            <v>0</v>
          </cell>
        </row>
        <row r="60">
          <cell r="B60">
            <v>1124</v>
          </cell>
          <cell r="C60" t="str">
            <v>0-0000-0000-0000</v>
          </cell>
          <cell r="D60" t="str">
            <v>INGRESOS POR RECUPERAR A CORTO PLAZO</v>
          </cell>
          <cell r="E60">
            <v>590000</v>
          </cell>
          <cell r="F60">
            <v>97328355</v>
          </cell>
          <cell r="G60">
            <v>85757849</v>
          </cell>
          <cell r="H60">
            <v>12160506</v>
          </cell>
          <cell r="I60">
            <v>4</v>
          </cell>
          <cell r="J60">
            <v>4</v>
          </cell>
          <cell r="K60">
            <v>11570506</v>
          </cell>
        </row>
        <row r="61">
          <cell r="B61">
            <v>1124</v>
          </cell>
          <cell r="C61" t="str">
            <v>0-0000-0001-0000</v>
          </cell>
          <cell r="D61" t="str">
            <v>DONATIVOS</v>
          </cell>
          <cell r="E61">
            <v>590000</v>
          </cell>
          <cell r="F61">
            <v>0</v>
          </cell>
          <cell r="G61">
            <v>590000</v>
          </cell>
          <cell r="H61">
            <v>0</v>
          </cell>
          <cell r="I61">
            <v>5</v>
          </cell>
          <cell r="J61">
            <v>5</v>
          </cell>
          <cell r="K61">
            <v>-590000</v>
          </cell>
        </row>
        <row r="62">
          <cell r="B62">
            <v>1124</v>
          </cell>
          <cell r="C62" t="str">
            <v>0-0000-0001-0001</v>
          </cell>
          <cell r="D62" t="str">
            <v>DONATIVOS EN EFECTIVO POR RECUPERAR</v>
          </cell>
          <cell r="E62">
            <v>590000</v>
          </cell>
          <cell r="F62">
            <v>0</v>
          </cell>
          <cell r="G62">
            <v>590000</v>
          </cell>
          <cell r="H62">
            <v>0</v>
          </cell>
          <cell r="I62">
            <v>6</v>
          </cell>
          <cell r="J62">
            <v>6</v>
          </cell>
          <cell r="K62">
            <v>-590000</v>
          </cell>
        </row>
        <row r="63">
          <cell r="B63">
            <v>1124</v>
          </cell>
          <cell r="C63" t="str">
            <v>0-0000-0002-0000</v>
          </cell>
          <cell r="D63" t="str">
            <v>RECURSO MUNICIPAL</v>
          </cell>
          <cell r="E63">
            <v>0</v>
          </cell>
          <cell r="F63">
            <v>97178355</v>
          </cell>
          <cell r="G63">
            <v>85092849</v>
          </cell>
          <cell r="H63">
            <v>12085506</v>
          </cell>
          <cell r="I63">
            <v>5</v>
          </cell>
          <cell r="J63">
            <v>5</v>
          </cell>
          <cell r="K63">
            <v>12085506</v>
          </cell>
        </row>
        <row r="64">
          <cell r="B64">
            <v>1124</v>
          </cell>
          <cell r="C64" t="str">
            <v>0-0000-0002-0001</v>
          </cell>
          <cell r="D64" t="str">
            <v>INGRESO POR RECUPERAR MUNICIPAL</v>
          </cell>
          <cell r="E64">
            <v>0</v>
          </cell>
          <cell r="F64">
            <v>97178355</v>
          </cell>
          <cell r="G64">
            <v>85092849</v>
          </cell>
          <cell r="H64">
            <v>12085506</v>
          </cell>
          <cell r="I64">
            <v>6</v>
          </cell>
          <cell r="J64">
            <v>6</v>
          </cell>
          <cell r="K64">
            <v>12085506</v>
          </cell>
        </row>
        <row r="65">
          <cell r="B65">
            <v>1124</v>
          </cell>
          <cell r="C65" t="str">
            <v>0-0000-0003-0000</v>
          </cell>
          <cell r="D65" t="str">
            <v>RECURSO ESTATAL</v>
          </cell>
          <cell r="E65">
            <v>0</v>
          </cell>
          <cell r="F65">
            <v>150000</v>
          </cell>
          <cell r="G65">
            <v>75000</v>
          </cell>
          <cell r="H65">
            <v>75000</v>
          </cell>
          <cell r="I65">
            <v>5</v>
          </cell>
          <cell r="J65">
            <v>5</v>
          </cell>
          <cell r="K65">
            <v>75000</v>
          </cell>
        </row>
        <row r="66">
          <cell r="B66">
            <v>1124</v>
          </cell>
          <cell r="C66" t="str">
            <v>0-0000-0003-0004</v>
          </cell>
          <cell r="D66" t="str">
            <v>ING. X REC. PROCURADURIA AUXILIAR</v>
          </cell>
          <cell r="E66">
            <v>0</v>
          </cell>
          <cell r="F66">
            <v>150000</v>
          </cell>
          <cell r="G66">
            <v>75000</v>
          </cell>
          <cell r="H66">
            <v>75000</v>
          </cell>
          <cell r="I66">
            <v>6</v>
          </cell>
          <cell r="J66">
            <v>6</v>
          </cell>
          <cell r="K66">
            <v>75000</v>
          </cell>
        </row>
        <row r="67">
          <cell r="B67">
            <v>1130</v>
          </cell>
          <cell r="C67" t="str">
            <v>0-0000-0000-0000</v>
          </cell>
          <cell r="D67" t="str">
            <v>DERECHOS A RECIBIR BIENES O SERVICIOS</v>
          </cell>
          <cell r="E67">
            <v>0</v>
          </cell>
          <cell r="F67">
            <v>1395716.49</v>
          </cell>
          <cell r="G67">
            <v>29823.99</v>
          </cell>
          <cell r="H67">
            <v>1365892.5</v>
          </cell>
          <cell r="I67">
            <v>3</v>
          </cell>
          <cell r="J67">
            <v>3</v>
          </cell>
          <cell r="K67">
            <v>1365892.5</v>
          </cell>
        </row>
        <row r="68">
          <cell r="B68">
            <v>1131</v>
          </cell>
          <cell r="C68" t="str">
            <v>0-0000-0000-0000</v>
          </cell>
          <cell r="D68" t="str">
            <v>ANTICIPO A PROVEEDORES POR ADQUISICIÓN D</v>
          </cell>
          <cell r="E68">
            <v>0</v>
          </cell>
          <cell r="F68">
            <v>1395716.49</v>
          </cell>
          <cell r="G68">
            <v>29823.99</v>
          </cell>
          <cell r="H68">
            <v>1365892.5</v>
          </cell>
          <cell r="I68">
            <v>4</v>
          </cell>
          <cell r="J68">
            <v>4</v>
          </cell>
          <cell r="K68">
            <v>1365892.5</v>
          </cell>
        </row>
        <row r="69">
          <cell r="B69">
            <v>1131</v>
          </cell>
          <cell r="C69" t="str">
            <v>0-0000-0046-0000</v>
          </cell>
          <cell r="D69" t="str">
            <v>MARIA DEL SAGRADO CORAZON SEGOVIA FLORES</v>
          </cell>
          <cell r="E69">
            <v>0</v>
          </cell>
          <cell r="F69">
            <v>15590.4</v>
          </cell>
          <cell r="G69">
            <v>15590.4</v>
          </cell>
          <cell r="H69">
            <v>0</v>
          </cell>
          <cell r="I69">
            <v>5</v>
          </cell>
          <cell r="J69">
            <v>5</v>
          </cell>
          <cell r="K69">
            <v>0</v>
          </cell>
        </row>
        <row r="70">
          <cell r="B70">
            <v>1131</v>
          </cell>
          <cell r="C70" t="str">
            <v>0-0000-0048-0000</v>
          </cell>
          <cell r="D70" t="str">
            <v>KARLA ROSELL LIRA MUÑOZ</v>
          </cell>
          <cell r="E70">
            <v>0</v>
          </cell>
          <cell r="F70">
            <v>162875.17000000001</v>
          </cell>
          <cell r="G70">
            <v>0</v>
          </cell>
          <cell r="H70">
            <v>162875.17000000001</v>
          </cell>
          <cell r="I70">
            <v>5</v>
          </cell>
          <cell r="J70">
            <v>5</v>
          </cell>
          <cell r="K70">
            <v>162875.17000000001</v>
          </cell>
        </row>
        <row r="71">
          <cell r="B71">
            <v>1131</v>
          </cell>
          <cell r="C71" t="str">
            <v>0-0000-0049-0000</v>
          </cell>
          <cell r="D71" t="str">
            <v>DANTE MEDICAL</v>
          </cell>
          <cell r="E71">
            <v>0</v>
          </cell>
          <cell r="F71">
            <v>71176.14</v>
          </cell>
          <cell r="G71">
            <v>0</v>
          </cell>
          <cell r="H71">
            <v>71176.14</v>
          </cell>
          <cell r="I71">
            <v>5</v>
          </cell>
          <cell r="J71">
            <v>5</v>
          </cell>
          <cell r="K71">
            <v>71176.14</v>
          </cell>
        </row>
        <row r="72">
          <cell r="B72">
            <v>1131</v>
          </cell>
          <cell r="C72" t="str">
            <v>0-0000-0050-0000</v>
          </cell>
          <cell r="D72" t="str">
            <v>INSTITUTO CULTURAL DE LEÓN</v>
          </cell>
          <cell r="E72">
            <v>0</v>
          </cell>
          <cell r="F72">
            <v>14233.59</v>
          </cell>
          <cell r="G72">
            <v>14233.59</v>
          </cell>
          <cell r="H72">
            <v>0</v>
          </cell>
          <cell r="I72">
            <v>5</v>
          </cell>
          <cell r="J72">
            <v>5</v>
          </cell>
          <cell r="K72">
            <v>0</v>
          </cell>
        </row>
        <row r="73">
          <cell r="B73">
            <v>1131</v>
          </cell>
          <cell r="C73" t="str">
            <v>0-0000-0051-0000</v>
          </cell>
          <cell r="D73" t="str">
            <v>CIATEC, A.C.</v>
          </cell>
          <cell r="E73">
            <v>0</v>
          </cell>
          <cell r="F73">
            <v>1000000</v>
          </cell>
          <cell r="G73">
            <v>0</v>
          </cell>
          <cell r="H73">
            <v>1000000</v>
          </cell>
          <cell r="I73">
            <v>5</v>
          </cell>
          <cell r="J73">
            <v>5</v>
          </cell>
          <cell r="K73">
            <v>1000000</v>
          </cell>
        </row>
        <row r="74">
          <cell r="B74">
            <v>1131</v>
          </cell>
          <cell r="C74" t="str">
            <v>0-0000-0052-0000</v>
          </cell>
          <cell r="D74" t="str">
            <v>SOLUIONES DE OFICINAS Y ESCUELAS DEL BAJ</v>
          </cell>
          <cell r="E74">
            <v>0</v>
          </cell>
          <cell r="F74">
            <v>131841.19</v>
          </cell>
          <cell r="G74">
            <v>0</v>
          </cell>
          <cell r="H74">
            <v>131841.19</v>
          </cell>
          <cell r="I74">
            <v>5</v>
          </cell>
          <cell r="J74">
            <v>5</v>
          </cell>
          <cell r="K74">
            <v>131841.19</v>
          </cell>
        </row>
        <row r="75">
          <cell r="B75">
            <v>1150</v>
          </cell>
          <cell r="C75" t="str">
            <v>0-0000-0000-0000</v>
          </cell>
          <cell r="D75" t="str">
            <v>ALMACENES</v>
          </cell>
          <cell r="E75">
            <v>29049.01</v>
          </cell>
          <cell r="F75">
            <v>140812.85999999999</v>
          </cell>
          <cell r="G75">
            <v>139936.87</v>
          </cell>
          <cell r="H75">
            <v>29925</v>
          </cell>
          <cell r="I75">
            <v>3</v>
          </cell>
          <cell r="J75">
            <v>3</v>
          </cell>
          <cell r="K75">
            <v>875.9900000000016</v>
          </cell>
        </row>
        <row r="76">
          <cell r="B76">
            <v>1151</v>
          </cell>
          <cell r="C76" t="str">
            <v>0-0000-0000-0000</v>
          </cell>
          <cell r="D76" t="str">
            <v>ALMACÉN DE MATERIALES Y SUMINISTROS DE C</v>
          </cell>
          <cell r="E76">
            <v>29049.01</v>
          </cell>
          <cell r="F76">
            <v>140812.85999999999</v>
          </cell>
          <cell r="G76">
            <v>139936.87</v>
          </cell>
          <cell r="H76">
            <v>29925</v>
          </cell>
          <cell r="I76">
            <v>4</v>
          </cell>
          <cell r="J76">
            <v>4</v>
          </cell>
          <cell r="K76">
            <v>875.9900000000016</v>
          </cell>
        </row>
        <row r="77">
          <cell r="B77">
            <v>1151</v>
          </cell>
          <cell r="C77" t="str">
            <v>1-0000-0000-0000</v>
          </cell>
          <cell r="D77" t="str">
            <v>MATERIALES DE ADMINISTRACIÓN, EMISIÓN DE</v>
          </cell>
          <cell r="E77">
            <v>29049.01</v>
          </cell>
          <cell r="F77">
            <v>140812.85999999999</v>
          </cell>
          <cell r="G77">
            <v>139936.87</v>
          </cell>
          <cell r="H77">
            <v>29925</v>
          </cell>
          <cell r="I77">
            <v>5</v>
          </cell>
          <cell r="J77">
            <v>5</v>
          </cell>
          <cell r="K77">
            <v>875.9900000000016</v>
          </cell>
        </row>
        <row r="78">
          <cell r="B78">
            <v>1151</v>
          </cell>
          <cell r="C78" t="str">
            <v>1-2100-0000-0000</v>
          </cell>
          <cell r="D78" t="str">
            <v>MATERIALES DE ADMINISTRACION, EMISION DE</v>
          </cell>
          <cell r="E78">
            <v>29049.01</v>
          </cell>
          <cell r="F78">
            <v>140812.85999999999</v>
          </cell>
          <cell r="G78">
            <v>139936.87</v>
          </cell>
          <cell r="H78">
            <v>29925</v>
          </cell>
          <cell r="I78">
            <v>6</v>
          </cell>
          <cell r="J78">
            <v>6</v>
          </cell>
          <cell r="K78">
            <v>875.9900000000016</v>
          </cell>
        </row>
        <row r="79">
          <cell r="B79">
            <v>1151</v>
          </cell>
          <cell r="C79" t="str">
            <v>1-2110-0000-0000</v>
          </cell>
          <cell r="D79" t="str">
            <v>Materiales, útiles y equipos menores de</v>
          </cell>
          <cell r="E79">
            <v>29049.01</v>
          </cell>
          <cell r="F79">
            <v>140812.85999999999</v>
          </cell>
          <cell r="G79">
            <v>139936.87</v>
          </cell>
          <cell r="H79">
            <v>29925</v>
          </cell>
          <cell r="I79">
            <v>7</v>
          </cell>
          <cell r="J79">
            <v>7</v>
          </cell>
          <cell r="K79">
            <v>875.9900000000016</v>
          </cell>
        </row>
        <row r="80">
          <cell r="B80">
            <v>1151</v>
          </cell>
          <cell r="C80" t="str">
            <v>1-2113-0000-0000</v>
          </cell>
          <cell r="D80" t="str">
            <v>MATERIALES Y SUMINISTROS DONADOS</v>
          </cell>
          <cell r="E80">
            <v>29049.01</v>
          </cell>
          <cell r="F80">
            <v>140812.85999999999</v>
          </cell>
          <cell r="G80">
            <v>139936.87</v>
          </cell>
          <cell r="H80">
            <v>29925</v>
          </cell>
          <cell r="I80">
            <v>8</v>
          </cell>
          <cell r="J80">
            <v>8</v>
          </cell>
          <cell r="K80">
            <v>875.9900000000016</v>
          </cell>
        </row>
        <row r="81">
          <cell r="B81">
            <v>1200</v>
          </cell>
          <cell r="C81" t="str">
            <v>0-0000-0000-0000</v>
          </cell>
          <cell r="D81" t="str">
            <v>ACTIVO NO CIRCULANTE</v>
          </cell>
          <cell r="E81">
            <v>66822456.450000003</v>
          </cell>
          <cell r="F81">
            <v>99929613.200000003</v>
          </cell>
          <cell r="G81">
            <v>13396182.93</v>
          </cell>
          <cell r="H81">
            <v>153355886.72</v>
          </cell>
          <cell r="I81">
            <v>2</v>
          </cell>
          <cell r="J81">
            <v>2</v>
          </cell>
          <cell r="K81">
            <v>86533430.269999996</v>
          </cell>
        </row>
        <row r="82">
          <cell r="B82">
            <v>1220</v>
          </cell>
          <cell r="C82" t="str">
            <v>0-0000-0000-0000</v>
          </cell>
          <cell r="D82" t="str">
            <v>DERECHOS A RECIBIR EFECTIVO O EQUIVALENT</v>
          </cell>
          <cell r="E82">
            <v>70000</v>
          </cell>
          <cell r="F82">
            <v>0</v>
          </cell>
          <cell r="G82">
            <v>0</v>
          </cell>
          <cell r="H82">
            <v>70000</v>
          </cell>
          <cell r="I82">
            <v>3</v>
          </cell>
          <cell r="J82">
            <v>3</v>
          </cell>
          <cell r="K82">
            <v>0</v>
          </cell>
        </row>
        <row r="83">
          <cell r="B83">
            <v>1229</v>
          </cell>
          <cell r="C83" t="str">
            <v>0-0000-0000-0000</v>
          </cell>
          <cell r="D83" t="str">
            <v>OTROS DERECHOS A RECIBIR EFECTIVO O EQUI</v>
          </cell>
          <cell r="E83">
            <v>70000</v>
          </cell>
          <cell r="F83">
            <v>0</v>
          </cell>
          <cell r="G83">
            <v>0</v>
          </cell>
          <cell r="H83">
            <v>70000</v>
          </cell>
          <cell r="I83">
            <v>4</v>
          </cell>
          <cell r="J83">
            <v>4</v>
          </cell>
          <cell r="K83">
            <v>0</v>
          </cell>
        </row>
        <row r="84">
          <cell r="B84">
            <v>1229</v>
          </cell>
          <cell r="C84" t="str">
            <v>0-0000-0002-0000</v>
          </cell>
          <cell r="D84" t="str">
            <v>SERVICIOS GASOLINER</v>
          </cell>
          <cell r="E84">
            <v>70000</v>
          </cell>
          <cell r="F84">
            <v>0</v>
          </cell>
          <cell r="G84">
            <v>0</v>
          </cell>
          <cell r="H84">
            <v>70000</v>
          </cell>
          <cell r="I84">
            <v>5</v>
          </cell>
          <cell r="J84">
            <v>5</v>
          </cell>
          <cell r="K84">
            <v>0</v>
          </cell>
        </row>
        <row r="85">
          <cell r="B85">
            <v>1230</v>
          </cell>
          <cell r="C85" t="str">
            <v>0-0000-0000-0000</v>
          </cell>
          <cell r="D85" t="str">
            <v>BIENES INMUEBLES, INFRAESTRUCTURA Y CONS</v>
          </cell>
          <cell r="E85">
            <v>80070798.159999996</v>
          </cell>
          <cell r="F85">
            <v>98433565.489999995</v>
          </cell>
          <cell r="G85">
            <v>10881927.949999999</v>
          </cell>
          <cell r="H85">
            <v>167622435.69999999</v>
          </cell>
          <cell r="I85">
            <v>3</v>
          </cell>
          <cell r="J85">
            <v>3</v>
          </cell>
          <cell r="K85">
            <v>87551637.539999992</v>
          </cell>
        </row>
        <row r="86">
          <cell r="B86">
            <v>1231</v>
          </cell>
          <cell r="C86" t="str">
            <v>0-0000-0000-0000</v>
          </cell>
          <cell r="D86" t="str">
            <v>TERRENOS</v>
          </cell>
          <cell r="E86">
            <v>33047825.649999999</v>
          </cell>
          <cell r="F86">
            <v>57874771.520000003</v>
          </cell>
          <cell r="G86">
            <v>116627.65</v>
          </cell>
          <cell r="H86">
            <v>90805969.519999996</v>
          </cell>
          <cell r="I86">
            <v>4</v>
          </cell>
          <cell r="J86">
            <v>4</v>
          </cell>
          <cell r="K86">
            <v>57758143.869999997</v>
          </cell>
        </row>
        <row r="87">
          <cell r="B87">
            <v>1231</v>
          </cell>
          <cell r="C87" t="str">
            <v>0-5810-0000-0000</v>
          </cell>
          <cell r="D87" t="str">
            <v>TERRENOS</v>
          </cell>
          <cell r="E87">
            <v>33047825.649999999</v>
          </cell>
          <cell r="F87">
            <v>57874771.520000003</v>
          </cell>
          <cell r="G87">
            <v>116627.65</v>
          </cell>
          <cell r="H87">
            <v>90805969.519999996</v>
          </cell>
          <cell r="I87">
            <v>5</v>
          </cell>
          <cell r="J87">
            <v>5</v>
          </cell>
          <cell r="K87">
            <v>57758143.869999997</v>
          </cell>
        </row>
        <row r="88">
          <cell r="B88">
            <v>1231</v>
          </cell>
          <cell r="C88" t="str">
            <v>0-5811-0001-0000</v>
          </cell>
          <cell r="D88" t="str">
            <v>TERRENOS</v>
          </cell>
          <cell r="E88">
            <v>33047825.649999999</v>
          </cell>
          <cell r="F88">
            <v>57874771.520000003</v>
          </cell>
          <cell r="G88">
            <v>116627.65</v>
          </cell>
          <cell r="H88">
            <v>90805969.519999996</v>
          </cell>
          <cell r="I88">
            <v>6</v>
          </cell>
          <cell r="J88">
            <v>6</v>
          </cell>
          <cell r="K88">
            <v>57758143.869999997</v>
          </cell>
        </row>
        <row r="89">
          <cell r="B89">
            <v>1233</v>
          </cell>
          <cell r="C89" t="str">
            <v>0-0000-0000-0000</v>
          </cell>
          <cell r="D89" t="str">
            <v>EDIFICIOS NO RESIDENCIALES</v>
          </cell>
          <cell r="E89">
            <v>40550705.210000001</v>
          </cell>
          <cell r="F89">
            <v>40558793.969999999</v>
          </cell>
          <cell r="G89">
            <v>4293033</v>
          </cell>
          <cell r="H89">
            <v>76816466.180000007</v>
          </cell>
          <cell r="I89">
            <v>4</v>
          </cell>
          <cell r="J89">
            <v>4</v>
          </cell>
          <cell r="K89">
            <v>36265760.970000006</v>
          </cell>
        </row>
        <row r="90">
          <cell r="B90">
            <v>1233</v>
          </cell>
          <cell r="C90" t="str">
            <v>0-5830-0000-0000</v>
          </cell>
          <cell r="D90" t="str">
            <v>EDIFICIOS NO RESIDENCIALES</v>
          </cell>
          <cell r="E90">
            <v>40550705.210000001</v>
          </cell>
          <cell r="F90">
            <v>40558793.969999999</v>
          </cell>
          <cell r="G90">
            <v>4293033</v>
          </cell>
          <cell r="H90">
            <v>76816466.180000007</v>
          </cell>
          <cell r="I90">
            <v>5</v>
          </cell>
          <cell r="J90">
            <v>5</v>
          </cell>
          <cell r="K90">
            <v>36265760.970000006</v>
          </cell>
        </row>
        <row r="91">
          <cell r="B91">
            <v>1233</v>
          </cell>
          <cell r="C91" t="str">
            <v>0-5831-0001-0000</v>
          </cell>
          <cell r="D91" t="str">
            <v>EDIFICIOS NO RESIDENCIALES</v>
          </cell>
          <cell r="E91">
            <v>40550705.210000001</v>
          </cell>
          <cell r="F91">
            <v>40558793.969999999</v>
          </cell>
          <cell r="G91">
            <v>4293033</v>
          </cell>
          <cell r="H91">
            <v>76816466.180000007</v>
          </cell>
          <cell r="I91">
            <v>6</v>
          </cell>
          <cell r="J91">
            <v>6</v>
          </cell>
          <cell r="K91">
            <v>36265760.970000006</v>
          </cell>
        </row>
        <row r="92">
          <cell r="B92">
            <v>1236</v>
          </cell>
          <cell r="C92" t="str">
            <v>0-0000-0000-0000</v>
          </cell>
          <cell r="D92" t="str">
            <v>CONSTRUCCIONES EN PROCESO EN BIENES PROP</v>
          </cell>
          <cell r="E92">
            <v>6472267.2999999998</v>
          </cell>
          <cell r="F92">
            <v>0</v>
          </cell>
          <cell r="G92">
            <v>6472267.2999999998</v>
          </cell>
          <cell r="H92">
            <v>0</v>
          </cell>
          <cell r="I92">
            <v>4</v>
          </cell>
          <cell r="J92">
            <v>4</v>
          </cell>
          <cell r="K92">
            <v>-6472267.2999999998</v>
          </cell>
        </row>
        <row r="93">
          <cell r="B93">
            <v>1236</v>
          </cell>
          <cell r="C93" t="str">
            <v>2-6220-0000-0000</v>
          </cell>
          <cell r="D93" t="str">
            <v>EDIFICACION NO HABITACIONAL</v>
          </cell>
          <cell r="E93">
            <v>6472267.2999999998</v>
          </cell>
          <cell r="F93">
            <v>0</v>
          </cell>
          <cell r="G93">
            <v>6472267.2999999998</v>
          </cell>
          <cell r="H93">
            <v>0</v>
          </cell>
          <cell r="I93">
            <v>5</v>
          </cell>
          <cell r="J93">
            <v>5</v>
          </cell>
          <cell r="K93">
            <v>-6472267.2999999998</v>
          </cell>
        </row>
        <row r="94">
          <cell r="B94">
            <v>1236</v>
          </cell>
          <cell r="C94" t="str">
            <v>2-6221-0000-0000</v>
          </cell>
          <cell r="D94" t="str">
            <v>EDIFICACIÓN NO HABITACIONAL</v>
          </cell>
          <cell r="E94">
            <v>6472267.2999999998</v>
          </cell>
          <cell r="F94">
            <v>0</v>
          </cell>
          <cell r="G94">
            <v>6472267.2999999998</v>
          </cell>
          <cell r="H94">
            <v>0</v>
          </cell>
          <cell r="I94">
            <v>6</v>
          </cell>
          <cell r="J94">
            <v>6</v>
          </cell>
          <cell r="K94">
            <v>-6472267.2999999998</v>
          </cell>
        </row>
        <row r="95">
          <cell r="B95">
            <v>1240</v>
          </cell>
          <cell r="C95" t="str">
            <v>0-0000-0000-0000</v>
          </cell>
          <cell r="D95" t="str">
            <v>BIENES MUEBLES</v>
          </cell>
          <cell r="E95">
            <v>45956942.329999998</v>
          </cell>
          <cell r="F95">
            <v>1078069.23</v>
          </cell>
          <cell r="G95">
            <v>0</v>
          </cell>
          <cell r="H95">
            <v>47035011.560000002</v>
          </cell>
          <cell r="I95">
            <v>3</v>
          </cell>
          <cell r="J95">
            <v>3</v>
          </cell>
          <cell r="K95">
            <v>1078069.2300000042</v>
          </cell>
        </row>
        <row r="96">
          <cell r="B96">
            <v>1241</v>
          </cell>
          <cell r="C96" t="str">
            <v>0-0000-0000-0000</v>
          </cell>
          <cell r="D96" t="str">
            <v>MOBILIARIO Y EQUIPO DE ADMINISTRACIÓN</v>
          </cell>
          <cell r="E96">
            <v>19816006.809999999</v>
          </cell>
          <cell r="F96">
            <v>968150.45</v>
          </cell>
          <cell r="G96">
            <v>0</v>
          </cell>
          <cell r="H96">
            <v>20784157.260000002</v>
          </cell>
          <cell r="I96">
            <v>4</v>
          </cell>
          <cell r="J96">
            <v>4</v>
          </cell>
          <cell r="K96">
            <v>968150.45000000298</v>
          </cell>
        </row>
        <row r="97">
          <cell r="B97">
            <v>1241</v>
          </cell>
          <cell r="C97" t="str">
            <v>1-5110-0000-0000</v>
          </cell>
          <cell r="D97" t="str">
            <v>MUEBLES DE OFICINA Y ESTANTERIA</v>
          </cell>
          <cell r="E97">
            <v>8304614.6100000003</v>
          </cell>
          <cell r="F97">
            <v>0</v>
          </cell>
          <cell r="G97">
            <v>0</v>
          </cell>
          <cell r="H97">
            <v>8304614.6100000003</v>
          </cell>
          <cell r="I97">
            <v>5</v>
          </cell>
          <cell r="J97">
            <v>5</v>
          </cell>
          <cell r="K97">
            <v>0</v>
          </cell>
        </row>
        <row r="98">
          <cell r="B98">
            <v>1241</v>
          </cell>
          <cell r="C98" t="str">
            <v>1-5111-0000-0000</v>
          </cell>
          <cell r="D98" t="str">
            <v>MUEBLES DE OFICINA Y ESTANTERIA</v>
          </cell>
          <cell r="E98">
            <v>8304614.6100000003</v>
          </cell>
          <cell r="F98">
            <v>0</v>
          </cell>
          <cell r="G98">
            <v>0</v>
          </cell>
          <cell r="H98">
            <v>8304614.6100000003</v>
          </cell>
          <cell r="I98">
            <v>6</v>
          </cell>
          <cell r="J98">
            <v>6</v>
          </cell>
          <cell r="K98">
            <v>0</v>
          </cell>
        </row>
        <row r="99">
          <cell r="B99">
            <v>1241</v>
          </cell>
          <cell r="C99" t="str">
            <v>2-5120-0000-0000</v>
          </cell>
          <cell r="D99" t="str">
            <v>MUEBLES, EXCEPTO DE OFICINA Y ESTANTERÍA</v>
          </cell>
          <cell r="E99">
            <v>7227.97</v>
          </cell>
          <cell r="F99">
            <v>0</v>
          </cell>
          <cell r="G99">
            <v>0</v>
          </cell>
          <cell r="H99">
            <v>7227.97</v>
          </cell>
          <cell r="I99">
            <v>5</v>
          </cell>
          <cell r="J99">
            <v>5</v>
          </cell>
          <cell r="K99">
            <v>0</v>
          </cell>
        </row>
        <row r="100">
          <cell r="B100">
            <v>1241</v>
          </cell>
          <cell r="C100" t="str">
            <v>2-5121-0000-0000</v>
          </cell>
          <cell r="D100" t="str">
            <v>MUEBLES, EXCEPTO DE OFICINA Y ESTANTERIA</v>
          </cell>
          <cell r="E100">
            <v>7227.97</v>
          </cell>
          <cell r="F100">
            <v>0</v>
          </cell>
          <cell r="G100">
            <v>0</v>
          </cell>
          <cell r="H100">
            <v>7227.97</v>
          </cell>
          <cell r="I100">
            <v>6</v>
          </cell>
          <cell r="J100">
            <v>6</v>
          </cell>
          <cell r="K100">
            <v>0</v>
          </cell>
        </row>
        <row r="101">
          <cell r="B101">
            <v>1241</v>
          </cell>
          <cell r="C101" t="str">
            <v>3-5150-0000-0000</v>
          </cell>
          <cell r="D101" t="str">
            <v>EQ D COMPUTO Y D TECNOLOGIAS D LA INFORM</v>
          </cell>
          <cell r="E101">
            <v>7168038.29</v>
          </cell>
          <cell r="F101">
            <v>770382.31</v>
          </cell>
          <cell r="G101">
            <v>0</v>
          </cell>
          <cell r="H101">
            <v>7938420.5999999996</v>
          </cell>
          <cell r="I101">
            <v>5</v>
          </cell>
          <cell r="J101">
            <v>5</v>
          </cell>
          <cell r="K101">
            <v>770382.30999999959</v>
          </cell>
        </row>
        <row r="102">
          <cell r="B102">
            <v>1241</v>
          </cell>
          <cell r="C102" t="str">
            <v>3-5151-0000-0000</v>
          </cell>
          <cell r="D102" t="str">
            <v>EQUIPO DE COMPUTO Y DE TECNOLOGIA DE LA</v>
          </cell>
          <cell r="E102">
            <v>7168038.29</v>
          </cell>
          <cell r="F102">
            <v>770382.31</v>
          </cell>
          <cell r="G102">
            <v>0</v>
          </cell>
          <cell r="H102">
            <v>7938420.5999999996</v>
          </cell>
          <cell r="I102">
            <v>6</v>
          </cell>
          <cell r="J102">
            <v>6</v>
          </cell>
          <cell r="K102">
            <v>770382.30999999959</v>
          </cell>
        </row>
        <row r="103">
          <cell r="B103">
            <v>1241</v>
          </cell>
          <cell r="C103" t="str">
            <v>9-5190-0000-0000</v>
          </cell>
          <cell r="D103" t="str">
            <v>OTROS MOBILIARIOS Y EQUIPOS DE ADMON</v>
          </cell>
          <cell r="E103">
            <v>4336125.9400000004</v>
          </cell>
          <cell r="F103">
            <v>197768.14</v>
          </cell>
          <cell r="G103">
            <v>0</v>
          </cell>
          <cell r="H103">
            <v>4533894.08</v>
          </cell>
          <cell r="I103">
            <v>5</v>
          </cell>
          <cell r="J103">
            <v>5</v>
          </cell>
          <cell r="K103">
            <v>197768.13999999966</v>
          </cell>
        </row>
        <row r="104">
          <cell r="B104">
            <v>1241</v>
          </cell>
          <cell r="C104" t="str">
            <v>9-5191-0000-0000</v>
          </cell>
          <cell r="D104" t="str">
            <v>OTROS MOBILIARIOS Y EQUIPO DE ADMINISTRA</v>
          </cell>
          <cell r="E104">
            <v>4336125.9400000004</v>
          </cell>
          <cell r="F104">
            <v>197768.14</v>
          </cell>
          <cell r="G104">
            <v>0</v>
          </cell>
          <cell r="H104">
            <v>4533894.08</v>
          </cell>
          <cell r="I104">
            <v>6</v>
          </cell>
          <cell r="J104">
            <v>6</v>
          </cell>
          <cell r="K104">
            <v>197768.13999999966</v>
          </cell>
        </row>
        <row r="105">
          <cell r="B105">
            <v>1242</v>
          </cell>
          <cell r="C105" t="str">
            <v>0-0000-0000-0000</v>
          </cell>
          <cell r="D105" t="str">
            <v>MOBILIARIO Y EQUIPO EDUCACIONAL Y RECREA</v>
          </cell>
          <cell r="E105">
            <v>1159365.1499999999</v>
          </cell>
          <cell r="F105">
            <v>0</v>
          </cell>
          <cell r="G105">
            <v>0</v>
          </cell>
          <cell r="H105">
            <v>1159365.1499999999</v>
          </cell>
          <cell r="I105">
            <v>4</v>
          </cell>
          <cell r="J105">
            <v>4</v>
          </cell>
          <cell r="K105">
            <v>0</v>
          </cell>
        </row>
        <row r="106">
          <cell r="B106">
            <v>1242</v>
          </cell>
          <cell r="C106" t="str">
            <v>2-5220-0000-0000</v>
          </cell>
          <cell r="D106" t="str">
            <v>APARATOS DEPORTIVOS</v>
          </cell>
          <cell r="E106">
            <v>89814.54</v>
          </cell>
          <cell r="F106">
            <v>0</v>
          </cell>
          <cell r="G106">
            <v>0</v>
          </cell>
          <cell r="H106">
            <v>89814.54</v>
          </cell>
          <cell r="I106">
            <v>5</v>
          </cell>
          <cell r="J106">
            <v>5</v>
          </cell>
          <cell r="K106">
            <v>0</v>
          </cell>
        </row>
        <row r="107">
          <cell r="B107">
            <v>1242</v>
          </cell>
          <cell r="C107" t="str">
            <v>2-5221-0000-0000</v>
          </cell>
          <cell r="D107" t="str">
            <v>APARATOS DEPORTIVOS</v>
          </cell>
          <cell r="E107">
            <v>89814.54</v>
          </cell>
          <cell r="F107">
            <v>0</v>
          </cell>
          <cell r="G107">
            <v>0</v>
          </cell>
          <cell r="H107">
            <v>89814.54</v>
          </cell>
          <cell r="I107">
            <v>6</v>
          </cell>
          <cell r="J107">
            <v>6</v>
          </cell>
          <cell r="K107">
            <v>0</v>
          </cell>
        </row>
        <row r="108">
          <cell r="B108">
            <v>1242</v>
          </cell>
          <cell r="C108" t="str">
            <v>9-5290-0000-0000</v>
          </cell>
          <cell r="D108" t="str">
            <v>OTRO MOB Y EQPO EDUCACIONAL Y RECREATIVO</v>
          </cell>
          <cell r="E108">
            <v>1069550.6100000001</v>
          </cell>
          <cell r="F108">
            <v>0</v>
          </cell>
          <cell r="G108">
            <v>0</v>
          </cell>
          <cell r="H108">
            <v>1069550.6100000001</v>
          </cell>
          <cell r="I108">
            <v>5</v>
          </cell>
          <cell r="J108">
            <v>5</v>
          </cell>
          <cell r="K108">
            <v>0</v>
          </cell>
        </row>
        <row r="109">
          <cell r="B109">
            <v>1242</v>
          </cell>
          <cell r="C109" t="str">
            <v>9-5291-0000-0000</v>
          </cell>
          <cell r="D109" t="str">
            <v>OTRO MOBILIARIO Y EQUIPO EDUCACIONAL Y R</v>
          </cell>
          <cell r="E109">
            <v>1069550.6100000001</v>
          </cell>
          <cell r="F109">
            <v>0</v>
          </cell>
          <cell r="G109">
            <v>0</v>
          </cell>
          <cell r="H109">
            <v>1069550.6100000001</v>
          </cell>
          <cell r="I109">
            <v>6</v>
          </cell>
          <cell r="J109">
            <v>6</v>
          </cell>
          <cell r="K109">
            <v>0</v>
          </cell>
        </row>
        <row r="110">
          <cell r="B110">
            <v>1243</v>
          </cell>
          <cell r="C110" t="str">
            <v>0-0000-0000-0000</v>
          </cell>
          <cell r="D110" t="str">
            <v>EQUIPO E INSTRUMENTAL MÉDICO Y DE LABORA</v>
          </cell>
          <cell r="E110">
            <v>4906324.3899999997</v>
          </cell>
          <cell r="F110">
            <v>0</v>
          </cell>
          <cell r="G110">
            <v>0</v>
          </cell>
          <cell r="H110">
            <v>4906324.3899999997</v>
          </cell>
          <cell r="I110">
            <v>4</v>
          </cell>
          <cell r="J110">
            <v>4</v>
          </cell>
          <cell r="K110">
            <v>0</v>
          </cell>
        </row>
        <row r="111">
          <cell r="B111">
            <v>1243</v>
          </cell>
          <cell r="C111" t="str">
            <v>1-5310-0000-0000</v>
          </cell>
          <cell r="D111" t="str">
            <v>EQUIPO MEDICO Y DE LABORATORIO</v>
          </cell>
          <cell r="E111">
            <v>4906324.3899999997</v>
          </cell>
          <cell r="F111">
            <v>0</v>
          </cell>
          <cell r="G111">
            <v>0</v>
          </cell>
          <cell r="H111">
            <v>4906324.3899999997</v>
          </cell>
          <cell r="I111">
            <v>5</v>
          </cell>
          <cell r="J111">
            <v>5</v>
          </cell>
          <cell r="K111">
            <v>0</v>
          </cell>
        </row>
        <row r="112">
          <cell r="B112">
            <v>1243</v>
          </cell>
          <cell r="C112" t="str">
            <v>1-5311-0000-0000</v>
          </cell>
          <cell r="D112" t="str">
            <v>EQUIPO MEDICO Y DE LABORATORIO</v>
          </cell>
          <cell r="E112">
            <v>4906324.3899999997</v>
          </cell>
          <cell r="F112">
            <v>0</v>
          </cell>
          <cell r="G112">
            <v>0</v>
          </cell>
          <cell r="H112">
            <v>4906324.3899999997</v>
          </cell>
          <cell r="I112">
            <v>6</v>
          </cell>
          <cell r="J112">
            <v>6</v>
          </cell>
          <cell r="K112">
            <v>0</v>
          </cell>
        </row>
        <row r="113">
          <cell r="B113">
            <v>1244</v>
          </cell>
          <cell r="C113" t="str">
            <v>0-0000-0000-0000</v>
          </cell>
          <cell r="D113" t="str">
            <v>MOB Y EQ EDUCACIONAL Y RECREATIVO</v>
          </cell>
          <cell r="E113">
            <v>17336822.359999999</v>
          </cell>
          <cell r="F113">
            <v>0</v>
          </cell>
          <cell r="G113">
            <v>0</v>
          </cell>
          <cell r="H113">
            <v>17336822.359999999</v>
          </cell>
          <cell r="I113">
            <v>4</v>
          </cell>
          <cell r="J113">
            <v>4</v>
          </cell>
          <cell r="K113">
            <v>0</v>
          </cell>
        </row>
        <row r="114">
          <cell r="B114">
            <v>1244</v>
          </cell>
          <cell r="C114" t="str">
            <v>1-5410-0000-0000</v>
          </cell>
          <cell r="D114" t="str">
            <v>VEHICULOS Y EQUIPO</v>
          </cell>
          <cell r="E114">
            <v>16701350.380000001</v>
          </cell>
          <cell r="F114">
            <v>0</v>
          </cell>
          <cell r="G114">
            <v>0</v>
          </cell>
          <cell r="H114">
            <v>16701350.380000001</v>
          </cell>
          <cell r="I114">
            <v>5</v>
          </cell>
          <cell r="J114">
            <v>5</v>
          </cell>
          <cell r="K114">
            <v>0</v>
          </cell>
        </row>
        <row r="115">
          <cell r="B115">
            <v>1244</v>
          </cell>
          <cell r="C115" t="str">
            <v>1-5411-0000-0000</v>
          </cell>
          <cell r="D115" t="str">
            <v>VEHICULOS Y EQUIPO</v>
          </cell>
          <cell r="E115">
            <v>16701350.380000001</v>
          </cell>
          <cell r="F115">
            <v>0</v>
          </cell>
          <cell r="G115">
            <v>0</v>
          </cell>
          <cell r="H115">
            <v>16701350.380000001</v>
          </cell>
          <cell r="I115">
            <v>6</v>
          </cell>
          <cell r="J115">
            <v>6</v>
          </cell>
          <cell r="K115">
            <v>0</v>
          </cell>
        </row>
        <row r="116">
          <cell r="B116">
            <v>1244</v>
          </cell>
          <cell r="C116" t="str">
            <v>2-5420-0000-0000</v>
          </cell>
          <cell r="D116" t="str">
            <v>CARROCERIAS Y REMOLQUES</v>
          </cell>
          <cell r="E116">
            <v>635471.98</v>
          </cell>
          <cell r="F116">
            <v>0</v>
          </cell>
          <cell r="G116">
            <v>0</v>
          </cell>
          <cell r="H116">
            <v>635471.98</v>
          </cell>
          <cell r="I116">
            <v>5</v>
          </cell>
          <cell r="J116">
            <v>5</v>
          </cell>
          <cell r="K116">
            <v>0</v>
          </cell>
        </row>
        <row r="117">
          <cell r="B117">
            <v>1244</v>
          </cell>
          <cell r="C117" t="str">
            <v>2-5421-0000-0000</v>
          </cell>
          <cell r="D117" t="str">
            <v>CARROCERIAS Y REMOLQUES</v>
          </cell>
          <cell r="E117">
            <v>635471.98</v>
          </cell>
          <cell r="F117">
            <v>0</v>
          </cell>
          <cell r="G117">
            <v>0</v>
          </cell>
          <cell r="H117">
            <v>635471.98</v>
          </cell>
          <cell r="I117">
            <v>6</v>
          </cell>
          <cell r="J117">
            <v>6</v>
          </cell>
          <cell r="K117">
            <v>0</v>
          </cell>
        </row>
        <row r="118">
          <cell r="B118">
            <v>1245</v>
          </cell>
          <cell r="C118" t="str">
            <v>0-0000-0000-0000</v>
          </cell>
          <cell r="D118" t="str">
            <v>EQUIPO DE DEFENSA Y SEGURIDAD</v>
          </cell>
          <cell r="E118">
            <v>639645.43000000005</v>
          </cell>
          <cell r="F118">
            <v>0</v>
          </cell>
          <cell r="G118">
            <v>0</v>
          </cell>
          <cell r="H118">
            <v>639645.43000000005</v>
          </cell>
          <cell r="I118">
            <v>4</v>
          </cell>
          <cell r="J118">
            <v>4</v>
          </cell>
          <cell r="K118">
            <v>0</v>
          </cell>
        </row>
        <row r="119">
          <cell r="B119">
            <v>1245</v>
          </cell>
          <cell r="C119" t="str">
            <v>0-5510-0000-0000</v>
          </cell>
          <cell r="D119" t="str">
            <v>EQUIPO DE DEFENSA Y SEGURIDAD</v>
          </cell>
          <cell r="E119">
            <v>639645.43000000005</v>
          </cell>
          <cell r="F119">
            <v>0</v>
          </cell>
          <cell r="G119">
            <v>0</v>
          </cell>
          <cell r="H119">
            <v>639645.43000000005</v>
          </cell>
          <cell r="I119">
            <v>5</v>
          </cell>
          <cell r="J119">
            <v>5</v>
          </cell>
          <cell r="K119">
            <v>0</v>
          </cell>
        </row>
        <row r="120">
          <cell r="B120">
            <v>1245</v>
          </cell>
          <cell r="C120" t="str">
            <v>0-5511-0000-0000</v>
          </cell>
          <cell r="D120" t="str">
            <v>EQUIPO DE DEFENSA Y SEGURIDAD</v>
          </cell>
          <cell r="E120">
            <v>639645.43000000005</v>
          </cell>
          <cell r="F120">
            <v>0</v>
          </cell>
          <cell r="G120">
            <v>0</v>
          </cell>
          <cell r="H120">
            <v>639645.43000000005</v>
          </cell>
          <cell r="I120">
            <v>6</v>
          </cell>
          <cell r="J120">
            <v>6</v>
          </cell>
          <cell r="K120">
            <v>0</v>
          </cell>
        </row>
        <row r="121">
          <cell r="B121">
            <v>1245</v>
          </cell>
          <cell r="C121" t="str">
            <v>0-5511-0001-0000</v>
          </cell>
          <cell r="D121" t="str">
            <v>EQUIPO DE SEGURIDAD</v>
          </cell>
          <cell r="E121">
            <v>254985.71</v>
          </cell>
          <cell r="F121">
            <v>0</v>
          </cell>
          <cell r="G121">
            <v>0</v>
          </cell>
          <cell r="H121">
            <v>254985.71</v>
          </cell>
          <cell r="I121">
            <v>7</v>
          </cell>
          <cell r="J121">
            <v>7</v>
          </cell>
          <cell r="K121">
            <v>0</v>
          </cell>
        </row>
        <row r="122">
          <cell r="B122">
            <v>1245</v>
          </cell>
          <cell r="C122" t="str">
            <v>0-5511-0002-0000</v>
          </cell>
          <cell r="D122" t="str">
            <v>SISTEMAS DE SEGURIDAD</v>
          </cell>
          <cell r="E122">
            <v>384659.72</v>
          </cell>
          <cell r="F122">
            <v>0</v>
          </cell>
          <cell r="G122">
            <v>0</v>
          </cell>
          <cell r="H122">
            <v>384659.72</v>
          </cell>
          <cell r="I122">
            <v>7</v>
          </cell>
          <cell r="J122">
            <v>7</v>
          </cell>
          <cell r="K122">
            <v>0</v>
          </cell>
        </row>
        <row r="123">
          <cell r="B123">
            <v>1246</v>
          </cell>
          <cell r="C123" t="str">
            <v>0-0000-0000-0000</v>
          </cell>
          <cell r="D123" t="str">
            <v>MAQUINARIA, OTROS EQUIPOS Y HERRAMIENTAS</v>
          </cell>
          <cell r="E123">
            <v>2098778.19</v>
          </cell>
          <cell r="F123">
            <v>109918.78</v>
          </cell>
          <cell r="G123">
            <v>0</v>
          </cell>
          <cell r="H123">
            <v>2208696.9700000002</v>
          </cell>
          <cell r="I123">
            <v>4</v>
          </cell>
          <cell r="J123">
            <v>4</v>
          </cell>
          <cell r="K123">
            <v>109918.78000000026</v>
          </cell>
        </row>
        <row r="124">
          <cell r="B124">
            <v>1246</v>
          </cell>
          <cell r="C124" t="str">
            <v>2-5620-0000-0000</v>
          </cell>
          <cell r="D124" t="str">
            <v>MAQUINARIA Y EQUIPO INDUSTRIAL</v>
          </cell>
          <cell r="E124">
            <v>693323.01</v>
          </cell>
          <cell r="F124">
            <v>0</v>
          </cell>
          <cell r="G124">
            <v>0</v>
          </cell>
          <cell r="H124">
            <v>693323.01</v>
          </cell>
          <cell r="I124">
            <v>5</v>
          </cell>
          <cell r="J124">
            <v>5</v>
          </cell>
          <cell r="K124">
            <v>0</v>
          </cell>
        </row>
        <row r="125">
          <cell r="B125">
            <v>1246</v>
          </cell>
          <cell r="C125" t="str">
            <v>2-5621-0000-0000</v>
          </cell>
          <cell r="D125" t="str">
            <v>MAQUINARIA Y EQUIPO</v>
          </cell>
          <cell r="E125">
            <v>693323.01</v>
          </cell>
          <cell r="F125">
            <v>0</v>
          </cell>
          <cell r="G125">
            <v>0</v>
          </cell>
          <cell r="H125">
            <v>693323.01</v>
          </cell>
          <cell r="I125">
            <v>6</v>
          </cell>
          <cell r="J125">
            <v>6</v>
          </cell>
          <cell r="K125">
            <v>0</v>
          </cell>
        </row>
        <row r="126">
          <cell r="B126">
            <v>1246</v>
          </cell>
          <cell r="C126" t="str">
            <v>4-5640-0000-0000</v>
          </cell>
          <cell r="D126" t="str">
            <v>SIST AIRE ACOND CALEF REFRI INDUST COM</v>
          </cell>
          <cell r="E126">
            <v>102302.17</v>
          </cell>
          <cell r="F126">
            <v>23316</v>
          </cell>
          <cell r="G126">
            <v>0</v>
          </cell>
          <cell r="H126">
            <v>125618.17</v>
          </cell>
          <cell r="I126">
            <v>5</v>
          </cell>
          <cell r="J126">
            <v>5</v>
          </cell>
          <cell r="K126">
            <v>23316</v>
          </cell>
        </row>
        <row r="127">
          <cell r="B127">
            <v>1246</v>
          </cell>
          <cell r="C127" t="str">
            <v>4-5641-0000-0000</v>
          </cell>
          <cell r="D127" t="str">
            <v>SIST AIRE ACOND CALEF REFRI INDUST COM</v>
          </cell>
          <cell r="E127">
            <v>102302.17</v>
          </cell>
          <cell r="F127">
            <v>23316</v>
          </cell>
          <cell r="G127">
            <v>0</v>
          </cell>
          <cell r="H127">
            <v>125618.17</v>
          </cell>
          <cell r="I127">
            <v>6</v>
          </cell>
          <cell r="J127">
            <v>6</v>
          </cell>
          <cell r="K127">
            <v>23316</v>
          </cell>
        </row>
        <row r="128">
          <cell r="B128">
            <v>1246</v>
          </cell>
          <cell r="C128" t="str">
            <v>5-5650-0000-0000</v>
          </cell>
          <cell r="D128" t="str">
            <v>EQUIPO D COMUNICACION Y TELECOMUNICACION</v>
          </cell>
          <cell r="E128">
            <v>291745.95</v>
          </cell>
          <cell r="F128">
            <v>54312.36</v>
          </cell>
          <cell r="G128">
            <v>0</v>
          </cell>
          <cell r="H128">
            <v>346058.31</v>
          </cell>
          <cell r="I128">
            <v>5</v>
          </cell>
          <cell r="J128">
            <v>5</v>
          </cell>
          <cell r="K128">
            <v>54312.359999999986</v>
          </cell>
        </row>
        <row r="129">
          <cell r="B129">
            <v>1246</v>
          </cell>
          <cell r="C129" t="str">
            <v>5-5651-0000-0000</v>
          </cell>
          <cell r="D129" t="str">
            <v>EQUIPO DE COMUNICACION</v>
          </cell>
          <cell r="E129">
            <v>291745.95</v>
          </cell>
          <cell r="F129">
            <v>54312.36</v>
          </cell>
          <cell r="G129">
            <v>0</v>
          </cell>
          <cell r="H129">
            <v>346058.31</v>
          </cell>
          <cell r="I129">
            <v>6</v>
          </cell>
          <cell r="J129">
            <v>6</v>
          </cell>
          <cell r="K129">
            <v>54312.359999999986</v>
          </cell>
        </row>
        <row r="130">
          <cell r="B130">
            <v>1246</v>
          </cell>
          <cell r="C130" t="str">
            <v>6-5660-0000-0000</v>
          </cell>
          <cell r="D130" t="str">
            <v>EQ D GEN ELECTRI APAR Y ACC ELECTRICOS</v>
          </cell>
          <cell r="E130">
            <v>76229.399999999994</v>
          </cell>
          <cell r="F130">
            <v>0</v>
          </cell>
          <cell r="G130">
            <v>0</v>
          </cell>
          <cell r="H130">
            <v>76229.399999999994</v>
          </cell>
          <cell r="I130">
            <v>5</v>
          </cell>
          <cell r="J130">
            <v>5</v>
          </cell>
          <cell r="K130">
            <v>0</v>
          </cell>
        </row>
        <row r="131">
          <cell r="B131">
            <v>1246</v>
          </cell>
          <cell r="C131" t="str">
            <v>6-5661-0000-0000</v>
          </cell>
          <cell r="D131" t="str">
            <v>EQUIPOS DE GENERACIÓN ELÉCTRICA, APARATO</v>
          </cell>
          <cell r="E131">
            <v>76229.399999999994</v>
          </cell>
          <cell r="F131">
            <v>0</v>
          </cell>
          <cell r="G131">
            <v>0</v>
          </cell>
          <cell r="H131">
            <v>76229.399999999994</v>
          </cell>
          <cell r="I131">
            <v>6</v>
          </cell>
          <cell r="J131">
            <v>6</v>
          </cell>
          <cell r="K131">
            <v>0</v>
          </cell>
        </row>
        <row r="132">
          <cell r="B132">
            <v>1246</v>
          </cell>
          <cell r="C132" t="str">
            <v>7-5670-0000-0000</v>
          </cell>
          <cell r="D132" t="str">
            <v>HERRAMIENTAS Y MAQUINAS-HERRAMIENTA</v>
          </cell>
          <cell r="E132">
            <v>330007.89</v>
          </cell>
          <cell r="F132">
            <v>32290.42</v>
          </cell>
          <cell r="G132">
            <v>0</v>
          </cell>
          <cell r="H132">
            <v>362298.31</v>
          </cell>
          <cell r="I132">
            <v>5</v>
          </cell>
          <cell r="J132">
            <v>5</v>
          </cell>
          <cell r="K132">
            <v>32290.419999999984</v>
          </cell>
        </row>
        <row r="133">
          <cell r="B133">
            <v>1246</v>
          </cell>
          <cell r="C133" t="str">
            <v>7-5671-0000-0000</v>
          </cell>
          <cell r="D133" t="str">
            <v>HERRAMIENTAS Y MAQUINARIA</v>
          </cell>
          <cell r="E133">
            <v>318885.89</v>
          </cell>
          <cell r="F133">
            <v>32290.42</v>
          </cell>
          <cell r="G133">
            <v>0</v>
          </cell>
          <cell r="H133">
            <v>351176.31</v>
          </cell>
          <cell r="I133">
            <v>6</v>
          </cell>
          <cell r="J133">
            <v>6</v>
          </cell>
          <cell r="K133">
            <v>32290.419999999984</v>
          </cell>
        </row>
        <row r="134">
          <cell r="B134">
            <v>1246</v>
          </cell>
          <cell r="C134" t="str">
            <v>7-5672-0000-0000</v>
          </cell>
          <cell r="D134" t="str">
            <v>REFACCIONES Y ACCESORIOS MAYORES</v>
          </cell>
          <cell r="E134">
            <v>11122</v>
          </cell>
          <cell r="F134">
            <v>0</v>
          </cell>
          <cell r="G134">
            <v>0</v>
          </cell>
          <cell r="H134">
            <v>11122</v>
          </cell>
          <cell r="I134">
            <v>6</v>
          </cell>
          <cell r="J134">
            <v>6</v>
          </cell>
          <cell r="K134">
            <v>0</v>
          </cell>
        </row>
        <row r="135">
          <cell r="B135">
            <v>1246</v>
          </cell>
          <cell r="C135" t="str">
            <v>9-5690-0000-0000</v>
          </cell>
          <cell r="D135" t="str">
            <v>OTROS EQUIPOS</v>
          </cell>
          <cell r="E135">
            <v>605169.77</v>
          </cell>
          <cell r="F135">
            <v>0</v>
          </cell>
          <cell r="G135">
            <v>0</v>
          </cell>
          <cell r="H135">
            <v>605169.77</v>
          </cell>
          <cell r="I135">
            <v>5</v>
          </cell>
          <cell r="J135">
            <v>5</v>
          </cell>
          <cell r="K135">
            <v>0</v>
          </cell>
        </row>
        <row r="136">
          <cell r="B136">
            <v>1246</v>
          </cell>
          <cell r="C136" t="str">
            <v>9-5691-0000-0000</v>
          </cell>
          <cell r="D136" t="str">
            <v>OTROS EQUIPOS</v>
          </cell>
          <cell r="E136">
            <v>605169.77</v>
          </cell>
          <cell r="F136">
            <v>0</v>
          </cell>
          <cell r="G136">
            <v>0</v>
          </cell>
          <cell r="H136">
            <v>605169.77</v>
          </cell>
          <cell r="I136">
            <v>6</v>
          </cell>
          <cell r="J136">
            <v>6</v>
          </cell>
          <cell r="K136">
            <v>0</v>
          </cell>
        </row>
        <row r="137">
          <cell r="B137">
            <v>1250</v>
          </cell>
          <cell r="C137" t="str">
            <v>0-0000-0000-0000</v>
          </cell>
          <cell r="D137" t="str">
            <v>ACTIVOS INTANGIBLES</v>
          </cell>
          <cell r="E137">
            <v>19087.8</v>
          </cell>
          <cell r="F137">
            <v>9284.64</v>
          </cell>
          <cell r="G137">
            <v>9284.64</v>
          </cell>
          <cell r="H137">
            <v>19087.8</v>
          </cell>
          <cell r="I137">
            <v>3</v>
          </cell>
          <cell r="J137">
            <v>3</v>
          </cell>
          <cell r="K137">
            <v>0</v>
          </cell>
        </row>
        <row r="138">
          <cell r="B138">
            <v>1251</v>
          </cell>
          <cell r="C138" t="str">
            <v>0-0000-0000-0000</v>
          </cell>
          <cell r="D138" t="str">
            <v>SOFTWARE</v>
          </cell>
          <cell r="E138">
            <v>19087.8</v>
          </cell>
          <cell r="F138">
            <v>9284.64</v>
          </cell>
          <cell r="G138">
            <v>9284.64</v>
          </cell>
          <cell r="H138">
            <v>19087.8</v>
          </cell>
          <cell r="I138">
            <v>4</v>
          </cell>
          <cell r="J138">
            <v>4</v>
          </cell>
          <cell r="K138">
            <v>0</v>
          </cell>
        </row>
        <row r="139">
          <cell r="B139">
            <v>1251</v>
          </cell>
          <cell r="C139" t="str">
            <v>0-5910-0000-0000</v>
          </cell>
          <cell r="D139" t="str">
            <v>SOFTWARE</v>
          </cell>
          <cell r="E139">
            <v>19087.8</v>
          </cell>
          <cell r="F139">
            <v>9284.64</v>
          </cell>
          <cell r="G139">
            <v>9284.64</v>
          </cell>
          <cell r="H139">
            <v>19087.8</v>
          </cell>
          <cell r="I139">
            <v>5</v>
          </cell>
          <cell r="J139">
            <v>5</v>
          </cell>
          <cell r="K139">
            <v>0</v>
          </cell>
        </row>
        <row r="140">
          <cell r="B140">
            <v>1251</v>
          </cell>
          <cell r="C140" t="str">
            <v>0-5911-0000-0000</v>
          </cell>
          <cell r="D140" t="str">
            <v>SOFTWARE</v>
          </cell>
          <cell r="E140">
            <v>19087.8</v>
          </cell>
          <cell r="F140">
            <v>9284.64</v>
          </cell>
          <cell r="G140">
            <v>9284.64</v>
          </cell>
          <cell r="H140">
            <v>19087.8</v>
          </cell>
          <cell r="I140">
            <v>6</v>
          </cell>
          <cell r="J140">
            <v>6</v>
          </cell>
          <cell r="K140">
            <v>0</v>
          </cell>
        </row>
        <row r="141">
          <cell r="B141">
            <v>1260</v>
          </cell>
          <cell r="C141" t="str">
            <v>0-0000-0000-0000</v>
          </cell>
          <cell r="D141" t="str">
            <v>DEPRECIACIÓN, DETERIORO Y AMORTIZACIÓN A</v>
          </cell>
          <cell r="E141">
            <v>59583977.439999998</v>
          </cell>
          <cell r="F141">
            <v>408693.84</v>
          </cell>
          <cell r="G141">
            <v>2466864.34</v>
          </cell>
          <cell r="H141">
            <v>61642147.939999998</v>
          </cell>
          <cell r="I141">
            <v>3</v>
          </cell>
          <cell r="J141">
            <v>3</v>
          </cell>
          <cell r="K141">
            <v>2058170.5</v>
          </cell>
        </row>
        <row r="142">
          <cell r="B142">
            <v>1261</v>
          </cell>
          <cell r="C142" t="str">
            <v>0-0000-0000-0000</v>
          </cell>
          <cell r="D142" t="str">
            <v>DEPRECIACIÓN ACUMULADA DE BIENES INMUEBL</v>
          </cell>
          <cell r="E142">
            <v>24015124.32</v>
          </cell>
          <cell r="F142">
            <v>408693.84</v>
          </cell>
          <cell r="G142">
            <v>960544.96</v>
          </cell>
          <cell r="H142">
            <v>24566975.440000001</v>
          </cell>
          <cell r="I142">
            <v>4</v>
          </cell>
          <cell r="J142">
            <v>4</v>
          </cell>
          <cell r="K142">
            <v>551851.12000000104</v>
          </cell>
        </row>
        <row r="143">
          <cell r="B143">
            <v>1261</v>
          </cell>
          <cell r="C143" t="str">
            <v>0-0000-5830-0000</v>
          </cell>
          <cell r="D143" t="str">
            <v>EDIFICIOS NO RESIDENCIALES</v>
          </cell>
          <cell r="E143">
            <v>24015124.32</v>
          </cell>
          <cell r="F143">
            <v>408693.84</v>
          </cell>
          <cell r="G143">
            <v>960544.96</v>
          </cell>
          <cell r="H143">
            <v>24566975.440000001</v>
          </cell>
          <cell r="I143">
            <v>5</v>
          </cell>
          <cell r="J143">
            <v>5</v>
          </cell>
          <cell r="K143">
            <v>551851.12000000104</v>
          </cell>
        </row>
        <row r="144">
          <cell r="B144">
            <v>1261</v>
          </cell>
          <cell r="C144" t="str">
            <v>0-0000-5831-0000</v>
          </cell>
          <cell r="D144" t="str">
            <v>EDIFICIOS NO RESIDENCIALES</v>
          </cell>
          <cell r="E144">
            <v>24015124.32</v>
          </cell>
          <cell r="F144">
            <v>408693.84</v>
          </cell>
          <cell r="G144">
            <v>960544.96</v>
          </cell>
          <cell r="H144">
            <v>24566975.440000001</v>
          </cell>
          <cell r="I144">
            <v>6</v>
          </cell>
          <cell r="J144">
            <v>6</v>
          </cell>
          <cell r="K144">
            <v>551851.12000000104</v>
          </cell>
        </row>
        <row r="145">
          <cell r="B145">
            <v>1263</v>
          </cell>
          <cell r="C145" t="str">
            <v>0-0000-0000-0000</v>
          </cell>
          <cell r="D145" t="str">
            <v>DEPRECIACIÓN ACUMULADA DE BIENES MUEBLES</v>
          </cell>
          <cell r="E145">
            <v>35549765.32</v>
          </cell>
          <cell r="F145">
            <v>0</v>
          </cell>
          <cell r="G145">
            <v>1506319.38</v>
          </cell>
          <cell r="H145">
            <v>37056084.700000003</v>
          </cell>
          <cell r="I145">
            <v>4</v>
          </cell>
          <cell r="J145">
            <v>4</v>
          </cell>
          <cell r="K145">
            <v>1506319.3800000027</v>
          </cell>
        </row>
        <row r="146">
          <cell r="B146">
            <v>1263</v>
          </cell>
          <cell r="C146" t="str">
            <v>0-0000-5110-0000</v>
          </cell>
          <cell r="D146" t="str">
            <v>DEPRECIACIÓN DE MUEBLES DE OFICINA</v>
          </cell>
          <cell r="E146">
            <v>8181559</v>
          </cell>
          <cell r="F146">
            <v>0</v>
          </cell>
          <cell r="G146">
            <v>21440.94</v>
          </cell>
          <cell r="H146">
            <v>8202999.9400000004</v>
          </cell>
          <cell r="I146">
            <v>5</v>
          </cell>
          <cell r="J146">
            <v>5</v>
          </cell>
          <cell r="K146">
            <v>21440.94000000041</v>
          </cell>
        </row>
        <row r="147">
          <cell r="B147">
            <v>1263</v>
          </cell>
          <cell r="C147" t="str">
            <v>0-0000-5111-0000</v>
          </cell>
          <cell r="D147" t="str">
            <v>DEPRECIACION DE MUEBLES DE OFICINA</v>
          </cell>
          <cell r="E147">
            <v>8181559</v>
          </cell>
          <cell r="F147">
            <v>0</v>
          </cell>
          <cell r="G147">
            <v>21440.94</v>
          </cell>
          <cell r="H147">
            <v>8202999.9400000004</v>
          </cell>
          <cell r="I147">
            <v>6</v>
          </cell>
          <cell r="J147">
            <v>6</v>
          </cell>
          <cell r="K147">
            <v>21440.94000000041</v>
          </cell>
        </row>
        <row r="148">
          <cell r="B148">
            <v>1263</v>
          </cell>
          <cell r="C148" t="str">
            <v>0-0000-5120-0000</v>
          </cell>
          <cell r="D148" t="str">
            <v>DEPRECIACIÓN MUEB EXCEPTO DE OFIC Y ESTA</v>
          </cell>
          <cell r="E148">
            <v>3433.11</v>
          </cell>
          <cell r="F148">
            <v>0</v>
          </cell>
          <cell r="G148">
            <v>361.38</v>
          </cell>
          <cell r="H148">
            <v>3794.49</v>
          </cell>
          <cell r="I148">
            <v>5</v>
          </cell>
          <cell r="J148">
            <v>5</v>
          </cell>
          <cell r="K148">
            <v>361.37999999999965</v>
          </cell>
        </row>
        <row r="149">
          <cell r="B149">
            <v>1263</v>
          </cell>
          <cell r="C149" t="str">
            <v>0-0000-5121-0000</v>
          </cell>
          <cell r="D149" t="str">
            <v>DEPRECIACION DE MUEBLES EXCEPTO OFICINA</v>
          </cell>
          <cell r="E149">
            <v>3433.11</v>
          </cell>
          <cell r="F149">
            <v>0</v>
          </cell>
          <cell r="G149">
            <v>361.38</v>
          </cell>
          <cell r="H149">
            <v>3794.49</v>
          </cell>
          <cell r="I149">
            <v>6</v>
          </cell>
          <cell r="J149">
            <v>6</v>
          </cell>
          <cell r="K149">
            <v>361.37999999999965</v>
          </cell>
        </row>
        <row r="150">
          <cell r="B150">
            <v>1263</v>
          </cell>
          <cell r="C150" t="str">
            <v>0-0000-5150-0000</v>
          </cell>
          <cell r="D150" t="str">
            <v>DEPRECIACIÓN EQUIPO DE CÓMPUTO Y DE TI</v>
          </cell>
          <cell r="E150">
            <v>5334635.72</v>
          </cell>
          <cell r="F150">
            <v>0</v>
          </cell>
          <cell r="G150">
            <v>435486.29</v>
          </cell>
          <cell r="H150">
            <v>5770122.0099999998</v>
          </cell>
          <cell r="I150">
            <v>5</v>
          </cell>
          <cell r="J150">
            <v>5</v>
          </cell>
          <cell r="K150">
            <v>435486.29000000004</v>
          </cell>
        </row>
        <row r="151">
          <cell r="B151">
            <v>1263</v>
          </cell>
          <cell r="C151" t="str">
            <v>0-0000-5151-0000</v>
          </cell>
          <cell r="D151" t="str">
            <v>DEPRECIACION EQUIPO DE COMPUTO Y T</v>
          </cell>
          <cell r="E151">
            <v>5334635.72</v>
          </cell>
          <cell r="F151">
            <v>0</v>
          </cell>
          <cell r="G151">
            <v>435486.29</v>
          </cell>
          <cell r="H151">
            <v>5770122.0099999998</v>
          </cell>
          <cell r="I151">
            <v>6</v>
          </cell>
          <cell r="J151">
            <v>6</v>
          </cell>
          <cell r="K151">
            <v>435486.29000000004</v>
          </cell>
        </row>
        <row r="152">
          <cell r="B152">
            <v>1263</v>
          </cell>
          <cell r="C152" t="str">
            <v>0-0000-5190-0000</v>
          </cell>
          <cell r="D152" t="str">
            <v>DEPRECIACIÓN OTROS MOBILIARIOS Y EQUIPOS</v>
          </cell>
          <cell r="E152">
            <v>2628352.98</v>
          </cell>
          <cell r="F152">
            <v>0</v>
          </cell>
          <cell r="G152">
            <v>184445.98</v>
          </cell>
          <cell r="H152">
            <v>2812798.96</v>
          </cell>
          <cell r="I152">
            <v>5</v>
          </cell>
          <cell r="J152">
            <v>5</v>
          </cell>
          <cell r="K152">
            <v>184445.97999999998</v>
          </cell>
        </row>
        <row r="153">
          <cell r="B153">
            <v>1263</v>
          </cell>
          <cell r="C153" t="str">
            <v>0-0000-5191-0000</v>
          </cell>
          <cell r="D153" t="str">
            <v>DEPRECIACION OTROS MOBILIARIOS Y EQUIPOS</v>
          </cell>
          <cell r="E153">
            <v>2628352.98</v>
          </cell>
          <cell r="F153">
            <v>0</v>
          </cell>
          <cell r="G153">
            <v>184445.98</v>
          </cell>
          <cell r="H153">
            <v>2812798.96</v>
          </cell>
          <cell r="I153">
            <v>6</v>
          </cell>
          <cell r="J153">
            <v>6</v>
          </cell>
          <cell r="K153">
            <v>184445.97999999998</v>
          </cell>
        </row>
        <row r="154">
          <cell r="B154">
            <v>1263</v>
          </cell>
          <cell r="C154" t="str">
            <v>0-0000-5220-0000</v>
          </cell>
          <cell r="D154" t="str">
            <v>DEPRECIACIÓN DE APARATOS DEPORTIVOS</v>
          </cell>
          <cell r="E154">
            <v>77090.55</v>
          </cell>
          <cell r="F154">
            <v>0</v>
          </cell>
          <cell r="G154">
            <v>4490.7</v>
          </cell>
          <cell r="H154">
            <v>81581.25</v>
          </cell>
          <cell r="I154">
            <v>5</v>
          </cell>
          <cell r="J154">
            <v>5</v>
          </cell>
          <cell r="K154">
            <v>4490.6999999999971</v>
          </cell>
        </row>
        <row r="155">
          <cell r="B155">
            <v>1263</v>
          </cell>
          <cell r="C155" t="str">
            <v>0-0000-5221-0000</v>
          </cell>
          <cell r="D155" t="str">
            <v>DEPRECIACION DE APARATOS DEPORTIVOS</v>
          </cell>
          <cell r="E155">
            <v>77090.55</v>
          </cell>
          <cell r="F155">
            <v>0</v>
          </cell>
          <cell r="G155">
            <v>4490.7</v>
          </cell>
          <cell r="H155">
            <v>81581.25</v>
          </cell>
          <cell r="I155">
            <v>6</v>
          </cell>
          <cell r="J155">
            <v>6</v>
          </cell>
          <cell r="K155">
            <v>4490.6999999999971</v>
          </cell>
        </row>
        <row r="156">
          <cell r="B156">
            <v>1263</v>
          </cell>
          <cell r="C156" t="str">
            <v>0-0000-5290-0000</v>
          </cell>
          <cell r="D156" t="str">
            <v>DEPRECIACIÓN DE OTRO MOB Y EQPO EDUC Y R</v>
          </cell>
          <cell r="E156">
            <v>624318.28</v>
          </cell>
          <cell r="F156">
            <v>0</v>
          </cell>
          <cell r="G156">
            <v>11349.72</v>
          </cell>
          <cell r="H156">
            <v>635668</v>
          </cell>
          <cell r="I156">
            <v>5</v>
          </cell>
          <cell r="J156">
            <v>5</v>
          </cell>
          <cell r="K156">
            <v>11349.719999999972</v>
          </cell>
        </row>
        <row r="157">
          <cell r="B157">
            <v>1263</v>
          </cell>
          <cell r="C157" t="str">
            <v>0-0000-5291-0000</v>
          </cell>
          <cell r="D157" t="str">
            <v>DEPRECIACION DE OTRO MOB Y EQUIPO EDUCA</v>
          </cell>
          <cell r="E157">
            <v>624318.28</v>
          </cell>
          <cell r="F157">
            <v>0</v>
          </cell>
          <cell r="G157">
            <v>11349.72</v>
          </cell>
          <cell r="H157">
            <v>635668</v>
          </cell>
          <cell r="I157">
            <v>6</v>
          </cell>
          <cell r="J157">
            <v>6</v>
          </cell>
          <cell r="K157">
            <v>11349.719999999972</v>
          </cell>
        </row>
        <row r="158">
          <cell r="B158">
            <v>1263</v>
          </cell>
          <cell r="C158" t="str">
            <v>0-0000-5310-0000</v>
          </cell>
          <cell r="D158" t="str">
            <v>DEPRECIACIÓN DE EQUIPO MEDICO Y DE LABOR</v>
          </cell>
          <cell r="E158">
            <v>4820688.1399999997</v>
          </cell>
          <cell r="F158">
            <v>0</v>
          </cell>
          <cell r="G158">
            <v>12923.82</v>
          </cell>
          <cell r="H158">
            <v>4833611.96</v>
          </cell>
          <cell r="I158">
            <v>5</v>
          </cell>
          <cell r="J158">
            <v>5</v>
          </cell>
          <cell r="K158">
            <v>12923.820000000298</v>
          </cell>
        </row>
        <row r="159">
          <cell r="B159">
            <v>1263</v>
          </cell>
          <cell r="C159" t="str">
            <v>0-0000-5311-0000</v>
          </cell>
          <cell r="D159" t="str">
            <v>DEPRECIACION DE EQUIPO MEDICO Y LABORATO</v>
          </cell>
          <cell r="E159">
            <v>4820688.1399999997</v>
          </cell>
          <cell r="F159">
            <v>0</v>
          </cell>
          <cell r="G159">
            <v>12923.82</v>
          </cell>
          <cell r="H159">
            <v>4833611.96</v>
          </cell>
          <cell r="I159">
            <v>6</v>
          </cell>
          <cell r="J159">
            <v>6</v>
          </cell>
          <cell r="K159">
            <v>12923.820000000298</v>
          </cell>
        </row>
        <row r="160">
          <cell r="B160">
            <v>1263</v>
          </cell>
          <cell r="C160" t="str">
            <v>0-0000-5410-0000</v>
          </cell>
          <cell r="D160" t="str">
            <v>DEPRECIACIÓN DE AUTOMOVILES Y EQUIPO TER</v>
          </cell>
          <cell r="E160">
            <v>11716423.800000001</v>
          </cell>
          <cell r="F160">
            <v>0</v>
          </cell>
          <cell r="G160">
            <v>732061.92</v>
          </cell>
          <cell r="H160">
            <v>12448485.720000001</v>
          </cell>
          <cell r="I160">
            <v>5</v>
          </cell>
          <cell r="J160">
            <v>5</v>
          </cell>
          <cell r="K160">
            <v>732061.91999999993</v>
          </cell>
        </row>
        <row r="161">
          <cell r="B161">
            <v>1263</v>
          </cell>
          <cell r="C161" t="str">
            <v>0-0000-5411-0000</v>
          </cell>
          <cell r="D161" t="str">
            <v>DEPRECIACION DE AUTOMOVILES Y EQUIPO TER</v>
          </cell>
          <cell r="E161">
            <v>11716423.800000001</v>
          </cell>
          <cell r="F161">
            <v>0</v>
          </cell>
          <cell r="G161">
            <v>732061.92</v>
          </cell>
          <cell r="H161">
            <v>12448485.720000001</v>
          </cell>
          <cell r="I161">
            <v>6</v>
          </cell>
          <cell r="J161">
            <v>6</v>
          </cell>
          <cell r="K161">
            <v>732061.91999999993</v>
          </cell>
        </row>
        <row r="162">
          <cell r="B162">
            <v>1263</v>
          </cell>
          <cell r="C162" t="str">
            <v>0-0000-5420-0000</v>
          </cell>
          <cell r="D162" t="str">
            <v>DEPRECIACIÓN DE CARROCERIAS Y REMOLQUES</v>
          </cell>
          <cell r="E162">
            <v>268999.09999999998</v>
          </cell>
          <cell r="F162">
            <v>0</v>
          </cell>
          <cell r="G162">
            <v>36647.279999999999</v>
          </cell>
          <cell r="H162">
            <v>305646.38</v>
          </cell>
          <cell r="I162">
            <v>5</v>
          </cell>
          <cell r="J162">
            <v>5</v>
          </cell>
          <cell r="K162">
            <v>36647.280000000028</v>
          </cell>
        </row>
        <row r="163">
          <cell r="B163">
            <v>1263</v>
          </cell>
          <cell r="C163" t="str">
            <v>0-0000-5421-0000</v>
          </cell>
          <cell r="D163" t="str">
            <v>DEPRECIACION DE CARROCERIAS Y REMOLQUES</v>
          </cell>
          <cell r="E163">
            <v>268999.09999999998</v>
          </cell>
          <cell r="F163">
            <v>0</v>
          </cell>
          <cell r="G163">
            <v>36647.279999999999</v>
          </cell>
          <cell r="H163">
            <v>305646.38</v>
          </cell>
          <cell r="I163">
            <v>6</v>
          </cell>
          <cell r="J163">
            <v>6</v>
          </cell>
          <cell r="K163">
            <v>36647.280000000028</v>
          </cell>
        </row>
        <row r="164">
          <cell r="B164">
            <v>1263</v>
          </cell>
          <cell r="C164" t="str">
            <v>0-0000-5510-0000</v>
          </cell>
          <cell r="D164" t="str">
            <v>DEPRECIACIÓN DE EQUIPO DE DEFENSA Y SEGU</v>
          </cell>
          <cell r="E164">
            <v>598911.28</v>
          </cell>
          <cell r="F164">
            <v>0</v>
          </cell>
          <cell r="G164">
            <v>6765.12</v>
          </cell>
          <cell r="H164">
            <v>605676.4</v>
          </cell>
          <cell r="I164">
            <v>5</v>
          </cell>
          <cell r="J164">
            <v>5</v>
          </cell>
          <cell r="K164">
            <v>6765.1199999999953</v>
          </cell>
        </row>
        <row r="165">
          <cell r="B165">
            <v>1263</v>
          </cell>
          <cell r="C165" t="str">
            <v>0-0000-5511-0000</v>
          </cell>
          <cell r="D165" t="str">
            <v>DEPRECIACION DE EQUIPO DEFENSA Y SEG.</v>
          </cell>
          <cell r="E165">
            <v>598911.28</v>
          </cell>
          <cell r="F165">
            <v>0</v>
          </cell>
          <cell r="G165">
            <v>6765.12</v>
          </cell>
          <cell r="H165">
            <v>605676.4</v>
          </cell>
          <cell r="I165">
            <v>6</v>
          </cell>
          <cell r="J165">
            <v>6</v>
          </cell>
          <cell r="K165">
            <v>6765.1199999999953</v>
          </cell>
        </row>
        <row r="166">
          <cell r="B166">
            <v>1263</v>
          </cell>
          <cell r="C166" t="str">
            <v>0-0000-5620-0000</v>
          </cell>
          <cell r="D166" t="str">
            <v>DEPRECIACIÓN DE MAQUINARIA Y EQUIPO INDU</v>
          </cell>
          <cell r="E166">
            <v>494309.29</v>
          </cell>
          <cell r="F166">
            <v>0</v>
          </cell>
          <cell r="G166">
            <v>18370.5</v>
          </cell>
          <cell r="H166">
            <v>512679.79</v>
          </cell>
          <cell r="I166">
            <v>5</v>
          </cell>
          <cell r="J166">
            <v>5</v>
          </cell>
          <cell r="K166">
            <v>18370.5</v>
          </cell>
        </row>
        <row r="167">
          <cell r="B167">
            <v>1263</v>
          </cell>
          <cell r="C167" t="str">
            <v>0-0000-5621-0000</v>
          </cell>
          <cell r="D167" t="str">
            <v>DEPRECIACION DE MAQ.Y EQUIPO INDUSDRIAL</v>
          </cell>
          <cell r="E167">
            <v>494309.29</v>
          </cell>
          <cell r="F167">
            <v>0</v>
          </cell>
          <cell r="G167">
            <v>18370.5</v>
          </cell>
          <cell r="H167">
            <v>512679.79</v>
          </cell>
          <cell r="I167">
            <v>6</v>
          </cell>
          <cell r="J167">
            <v>6</v>
          </cell>
          <cell r="K167">
            <v>18370.5</v>
          </cell>
        </row>
        <row r="168">
          <cell r="B168">
            <v>1263</v>
          </cell>
          <cell r="C168" t="str">
            <v>0-0000-5640-0000</v>
          </cell>
          <cell r="D168" t="str">
            <v>DEPRECIACIÓN DE SIST AIRE ACOND CALEF RE</v>
          </cell>
          <cell r="E168">
            <v>22027.41</v>
          </cell>
          <cell r="F168">
            <v>0</v>
          </cell>
          <cell r="G168">
            <v>3478.4</v>
          </cell>
          <cell r="H168">
            <v>25505.81</v>
          </cell>
          <cell r="I168">
            <v>5</v>
          </cell>
          <cell r="J168">
            <v>5</v>
          </cell>
          <cell r="K168">
            <v>3478.4000000000015</v>
          </cell>
        </row>
        <row r="169">
          <cell r="B169">
            <v>1263</v>
          </cell>
          <cell r="C169" t="str">
            <v>0-0000-5641-0000</v>
          </cell>
          <cell r="D169" t="str">
            <v>DEPRECIACION DE AIRE ACONDICIONADO</v>
          </cell>
          <cell r="E169">
            <v>22027.41</v>
          </cell>
          <cell r="F169">
            <v>0</v>
          </cell>
          <cell r="G169">
            <v>3478.4</v>
          </cell>
          <cell r="H169">
            <v>25505.81</v>
          </cell>
          <cell r="I169">
            <v>6</v>
          </cell>
          <cell r="J169">
            <v>6</v>
          </cell>
          <cell r="K169">
            <v>3478.4000000000015</v>
          </cell>
        </row>
        <row r="170">
          <cell r="B170">
            <v>1263</v>
          </cell>
          <cell r="C170" t="str">
            <v>0-0000-5650-0000</v>
          </cell>
          <cell r="D170" t="str">
            <v>DEPRECIACIÓN DE EQPO DE COMUNICACION Y T</v>
          </cell>
          <cell r="E170">
            <v>189517.96</v>
          </cell>
          <cell r="F170">
            <v>0</v>
          </cell>
          <cell r="G170">
            <v>6579.43</v>
          </cell>
          <cell r="H170">
            <v>196097.39</v>
          </cell>
          <cell r="I170">
            <v>5</v>
          </cell>
          <cell r="J170">
            <v>5</v>
          </cell>
          <cell r="K170">
            <v>6579.4300000000221</v>
          </cell>
        </row>
        <row r="171">
          <cell r="B171">
            <v>1263</v>
          </cell>
          <cell r="C171" t="str">
            <v>0-0000-5651-0000</v>
          </cell>
          <cell r="D171" t="str">
            <v>DEPRECIACION DE EQUIPO DE COMUNICACION</v>
          </cell>
          <cell r="E171">
            <v>189517.96</v>
          </cell>
          <cell r="F171">
            <v>0</v>
          </cell>
          <cell r="G171">
            <v>6579.43</v>
          </cell>
          <cell r="H171">
            <v>196097.39</v>
          </cell>
          <cell r="I171">
            <v>6</v>
          </cell>
          <cell r="J171">
            <v>6</v>
          </cell>
          <cell r="K171">
            <v>6579.4300000000221</v>
          </cell>
        </row>
        <row r="172">
          <cell r="B172">
            <v>1263</v>
          </cell>
          <cell r="C172" t="str">
            <v>0-0000-5660-0000</v>
          </cell>
          <cell r="D172" t="str">
            <v>DEPRECIACIÓN DE EQ D GEN ELECTRI APAR Y</v>
          </cell>
          <cell r="E172">
            <v>34938.75</v>
          </cell>
          <cell r="F172">
            <v>0</v>
          </cell>
          <cell r="G172">
            <v>3811.5</v>
          </cell>
          <cell r="H172">
            <v>38750.25</v>
          </cell>
          <cell r="I172">
            <v>5</v>
          </cell>
          <cell r="J172">
            <v>5</v>
          </cell>
          <cell r="K172">
            <v>3811.5</v>
          </cell>
        </row>
        <row r="173">
          <cell r="B173">
            <v>1263</v>
          </cell>
          <cell r="C173" t="str">
            <v>0-0000-5661-0000</v>
          </cell>
          <cell r="D173" t="str">
            <v>DEPRECIACION DE EQ. DE GEN ELECTRICO</v>
          </cell>
          <cell r="E173">
            <v>34938.75</v>
          </cell>
          <cell r="F173">
            <v>0</v>
          </cell>
          <cell r="G173">
            <v>3811.5</v>
          </cell>
          <cell r="H173">
            <v>38750.25</v>
          </cell>
          <cell r="I173">
            <v>6</v>
          </cell>
          <cell r="J173">
            <v>6</v>
          </cell>
          <cell r="K173">
            <v>3811.5</v>
          </cell>
        </row>
        <row r="174">
          <cell r="B174">
            <v>1263</v>
          </cell>
          <cell r="C174" t="str">
            <v>0-0000-5670-0000</v>
          </cell>
          <cell r="D174" t="str">
            <v>DEPRECIACIÓN DE HERRAMIENTAS Y MAQUINAS-</v>
          </cell>
          <cell r="E174">
            <v>206416.4</v>
          </cell>
          <cell r="F174">
            <v>0</v>
          </cell>
          <cell r="G174">
            <v>12972.78</v>
          </cell>
          <cell r="H174">
            <v>219389.18</v>
          </cell>
          <cell r="I174">
            <v>5</v>
          </cell>
          <cell r="J174">
            <v>5</v>
          </cell>
          <cell r="K174">
            <v>12972.779999999999</v>
          </cell>
        </row>
        <row r="175">
          <cell r="B175">
            <v>1263</v>
          </cell>
          <cell r="C175" t="str">
            <v>0-0000-5671-0000</v>
          </cell>
          <cell r="D175" t="str">
            <v>DEPRECIACION DE HERRAMIENTAS Y MAQUINAS</v>
          </cell>
          <cell r="E175">
            <v>201116.85</v>
          </cell>
          <cell r="F175">
            <v>0</v>
          </cell>
          <cell r="G175">
            <v>12416.7</v>
          </cell>
          <cell r="H175">
            <v>213533.55</v>
          </cell>
          <cell r="I175">
            <v>6</v>
          </cell>
          <cell r="J175">
            <v>6</v>
          </cell>
          <cell r="K175">
            <v>12416.699999999983</v>
          </cell>
        </row>
        <row r="176">
          <cell r="B176">
            <v>1263</v>
          </cell>
          <cell r="C176" t="str">
            <v>0-0000-5672-0000</v>
          </cell>
          <cell r="D176" t="str">
            <v>DEPRECIACION DE REFAC. Y ACCES. MAYORES</v>
          </cell>
          <cell r="E176">
            <v>5299.55</v>
          </cell>
          <cell r="F176">
            <v>0</v>
          </cell>
          <cell r="G176">
            <v>556.08000000000004</v>
          </cell>
          <cell r="H176">
            <v>5855.63</v>
          </cell>
          <cell r="I176">
            <v>6</v>
          </cell>
          <cell r="J176">
            <v>6</v>
          </cell>
          <cell r="K176">
            <v>556.07999999999993</v>
          </cell>
        </row>
        <row r="177">
          <cell r="B177">
            <v>1263</v>
          </cell>
          <cell r="C177" t="str">
            <v>0-0000-5690-0000</v>
          </cell>
          <cell r="D177" t="str">
            <v>DEPRECIACIÓN DE OTROS EQUIPOS</v>
          </cell>
          <cell r="E177">
            <v>348143.55</v>
          </cell>
          <cell r="F177">
            <v>0</v>
          </cell>
          <cell r="G177">
            <v>15133.62</v>
          </cell>
          <cell r="H177">
            <v>363277.17</v>
          </cell>
          <cell r="I177">
            <v>5</v>
          </cell>
          <cell r="J177">
            <v>5</v>
          </cell>
          <cell r="K177">
            <v>15133.619999999995</v>
          </cell>
        </row>
        <row r="178">
          <cell r="B178">
            <v>1263</v>
          </cell>
          <cell r="C178" t="str">
            <v>0-0000-5691-0000</v>
          </cell>
          <cell r="D178" t="str">
            <v>DEPRECIACION DE OTROS EQUIPOS</v>
          </cell>
          <cell r="E178">
            <v>348143.55</v>
          </cell>
          <cell r="F178">
            <v>0</v>
          </cell>
          <cell r="G178">
            <v>15133.62</v>
          </cell>
          <cell r="H178">
            <v>363277.17</v>
          </cell>
          <cell r="I178">
            <v>6</v>
          </cell>
          <cell r="J178">
            <v>6</v>
          </cell>
          <cell r="K178">
            <v>15133.619999999995</v>
          </cell>
        </row>
        <row r="179">
          <cell r="B179">
            <v>1265</v>
          </cell>
          <cell r="C179" t="str">
            <v>0-0000-0000-0000</v>
          </cell>
          <cell r="D179" t="str">
            <v>AMORTIZACIÓN ACUMULADA DE ACTIVOS INTANG</v>
          </cell>
          <cell r="E179">
            <v>19087.8</v>
          </cell>
          <cell r="F179">
            <v>0</v>
          </cell>
          <cell r="G179">
            <v>0</v>
          </cell>
          <cell r="H179">
            <v>19087.8</v>
          </cell>
          <cell r="I179">
            <v>4</v>
          </cell>
          <cell r="J179">
            <v>4</v>
          </cell>
          <cell r="K179">
            <v>0</v>
          </cell>
        </row>
        <row r="180">
          <cell r="B180">
            <v>1265</v>
          </cell>
          <cell r="C180" t="str">
            <v>0-0000-5910-0000</v>
          </cell>
          <cell r="D180" t="str">
            <v>AMORTIZACION ACUMULADA DE SOFTWARE</v>
          </cell>
          <cell r="E180">
            <v>19087.8</v>
          </cell>
          <cell r="F180">
            <v>0</v>
          </cell>
          <cell r="G180">
            <v>0</v>
          </cell>
          <cell r="H180">
            <v>19087.8</v>
          </cell>
          <cell r="I180">
            <v>5</v>
          </cell>
          <cell r="J180">
            <v>5</v>
          </cell>
          <cell r="K180">
            <v>0</v>
          </cell>
        </row>
        <row r="181">
          <cell r="B181">
            <v>1265</v>
          </cell>
          <cell r="C181" t="str">
            <v>0-0000-5911-0000</v>
          </cell>
          <cell r="D181" t="str">
            <v>SOFTWARE</v>
          </cell>
          <cell r="E181">
            <v>19087.8</v>
          </cell>
          <cell r="F181">
            <v>0</v>
          </cell>
          <cell r="G181">
            <v>0</v>
          </cell>
          <cell r="H181">
            <v>19087.8</v>
          </cell>
          <cell r="I181">
            <v>6</v>
          </cell>
          <cell r="J181">
            <v>6</v>
          </cell>
          <cell r="K181">
            <v>0</v>
          </cell>
        </row>
        <row r="182">
          <cell r="B182">
            <v>1290</v>
          </cell>
          <cell r="C182" t="str">
            <v>0-0000-0000-0000</v>
          </cell>
          <cell r="D182" t="str">
            <v>OTROS ACTIVOS NO CIRCULANTES</v>
          </cell>
          <cell r="E182">
            <v>289605.59999999998</v>
          </cell>
          <cell r="F182">
            <v>0</v>
          </cell>
          <cell r="G182">
            <v>38106</v>
          </cell>
          <cell r="H182">
            <v>251499.6</v>
          </cell>
          <cell r="I182">
            <v>3</v>
          </cell>
          <cell r="J182">
            <v>3</v>
          </cell>
          <cell r="K182">
            <v>-38105.999999999971</v>
          </cell>
        </row>
        <row r="183">
          <cell r="B183">
            <v>1293</v>
          </cell>
          <cell r="C183" t="str">
            <v>0-0000-0000-0000</v>
          </cell>
          <cell r="D183" t="str">
            <v>BIENES EN COMODATO</v>
          </cell>
          <cell r="E183">
            <v>289605.59999999998</v>
          </cell>
          <cell r="F183">
            <v>0</v>
          </cell>
          <cell r="G183">
            <v>38106</v>
          </cell>
          <cell r="H183">
            <v>251499.6</v>
          </cell>
          <cell r="I183">
            <v>4</v>
          </cell>
          <cell r="J183">
            <v>4</v>
          </cell>
          <cell r="K183">
            <v>-38105.999999999971</v>
          </cell>
        </row>
        <row r="184">
          <cell r="B184">
            <v>1293</v>
          </cell>
          <cell r="C184" t="str">
            <v>0-0000-0001-0000</v>
          </cell>
          <cell r="D184" t="str">
            <v>EQUIPO DE COMPUTO Y DE TECNOLOGIAS DE L</v>
          </cell>
          <cell r="E184">
            <v>289605.59999999998</v>
          </cell>
          <cell r="F184">
            <v>0</v>
          </cell>
          <cell r="G184">
            <v>38106</v>
          </cell>
          <cell r="H184">
            <v>251499.6</v>
          </cell>
          <cell r="I184">
            <v>5</v>
          </cell>
          <cell r="J184">
            <v>5</v>
          </cell>
          <cell r="K184">
            <v>-38105.999999999971</v>
          </cell>
        </row>
        <row r="185">
          <cell r="B185">
            <v>1293</v>
          </cell>
          <cell r="C185" t="str">
            <v>0-0000-0001-0001</v>
          </cell>
          <cell r="D185" t="str">
            <v>FUNDACION EMMANUEL DEL BAJIO, A.C.</v>
          </cell>
          <cell r="E185">
            <v>30484.799999999999</v>
          </cell>
          <cell r="F185">
            <v>0</v>
          </cell>
          <cell r="G185">
            <v>0</v>
          </cell>
          <cell r="H185">
            <v>30484.799999999999</v>
          </cell>
          <cell r="I185">
            <v>6</v>
          </cell>
          <cell r="J185">
            <v>6</v>
          </cell>
          <cell r="K185">
            <v>0</v>
          </cell>
        </row>
        <row r="186">
          <cell r="B186">
            <v>1293</v>
          </cell>
          <cell r="C186" t="str">
            <v>0-0000-0001-0002</v>
          </cell>
          <cell r="D186" t="str">
            <v>VOY DE TU MANO, A.C.</v>
          </cell>
          <cell r="E186">
            <v>30484.799999999999</v>
          </cell>
          <cell r="F186">
            <v>0</v>
          </cell>
          <cell r="G186">
            <v>0</v>
          </cell>
          <cell r="H186">
            <v>30484.799999999999</v>
          </cell>
          <cell r="I186">
            <v>6</v>
          </cell>
          <cell r="J186">
            <v>6</v>
          </cell>
          <cell r="K186">
            <v>0</v>
          </cell>
        </row>
        <row r="187">
          <cell r="B187">
            <v>1293</v>
          </cell>
          <cell r="C187" t="str">
            <v>0-0000-0001-0003</v>
          </cell>
          <cell r="D187" t="str">
            <v>CENTRO DE AYUDA PARA JÓVENES Y ADULTOS S</v>
          </cell>
          <cell r="E187">
            <v>22863.599999999999</v>
          </cell>
          <cell r="F187">
            <v>0</v>
          </cell>
          <cell r="G187">
            <v>0</v>
          </cell>
          <cell r="H187">
            <v>22863.599999999999</v>
          </cell>
          <cell r="I187">
            <v>6</v>
          </cell>
          <cell r="J187">
            <v>6</v>
          </cell>
          <cell r="K187">
            <v>0</v>
          </cell>
        </row>
        <row r="188">
          <cell r="B188">
            <v>1293</v>
          </cell>
          <cell r="C188" t="str">
            <v>0-0000-0001-0004</v>
          </cell>
          <cell r="D188" t="str">
            <v>CASO HOGAR LOYOLA, A.C.</v>
          </cell>
          <cell r="E188">
            <v>30484.799999999999</v>
          </cell>
          <cell r="F188">
            <v>0</v>
          </cell>
          <cell r="G188">
            <v>0</v>
          </cell>
          <cell r="H188">
            <v>30484.799999999999</v>
          </cell>
          <cell r="I188">
            <v>6</v>
          </cell>
          <cell r="J188">
            <v>6</v>
          </cell>
          <cell r="K188">
            <v>0</v>
          </cell>
        </row>
        <row r="189">
          <cell r="B189">
            <v>1293</v>
          </cell>
          <cell r="C189" t="str">
            <v>0-0000-0001-0005</v>
          </cell>
          <cell r="D189" t="str">
            <v>CENTRO DE RENOVACIÓN Y PROMOCIÓN FEMENIN</v>
          </cell>
          <cell r="E189">
            <v>30484.799999999999</v>
          </cell>
          <cell r="F189">
            <v>0</v>
          </cell>
          <cell r="G189">
            <v>0</v>
          </cell>
          <cell r="H189">
            <v>30484.799999999999</v>
          </cell>
          <cell r="I189">
            <v>6</v>
          </cell>
          <cell r="J189">
            <v>6</v>
          </cell>
          <cell r="K189">
            <v>0</v>
          </cell>
        </row>
        <row r="190">
          <cell r="B190">
            <v>1293</v>
          </cell>
          <cell r="C190" t="str">
            <v>0-0000-0001-0006</v>
          </cell>
          <cell r="D190" t="str">
            <v>ASILO PABLO DE ANDA, A.C.</v>
          </cell>
          <cell r="E190">
            <v>30484.799999999999</v>
          </cell>
          <cell r="F190">
            <v>0</v>
          </cell>
          <cell r="G190">
            <v>0</v>
          </cell>
          <cell r="H190">
            <v>30484.799999999999</v>
          </cell>
          <cell r="I190">
            <v>6</v>
          </cell>
          <cell r="J190">
            <v>6</v>
          </cell>
          <cell r="K190">
            <v>0</v>
          </cell>
        </row>
        <row r="191">
          <cell r="B191">
            <v>1293</v>
          </cell>
          <cell r="C191" t="str">
            <v>0-0000-0001-0007</v>
          </cell>
          <cell r="D191" t="str">
            <v>SOCIEDAD PROTECTORA PARA LA NIÑEZ DESVAL</v>
          </cell>
          <cell r="E191">
            <v>38106</v>
          </cell>
          <cell r="F191">
            <v>0</v>
          </cell>
          <cell r="G191">
            <v>0</v>
          </cell>
          <cell r="H191">
            <v>38106</v>
          </cell>
          <cell r="I191">
            <v>6</v>
          </cell>
          <cell r="J191">
            <v>6</v>
          </cell>
          <cell r="K191">
            <v>0</v>
          </cell>
        </row>
        <row r="192">
          <cell r="B192">
            <v>1293</v>
          </cell>
          <cell r="C192" t="str">
            <v>0-0000-0001-0008</v>
          </cell>
          <cell r="D192" t="str">
            <v>ASOCIACIÓN BENÉFICA PRO NIÑEZ DESVALIDA,</v>
          </cell>
          <cell r="E192">
            <v>38106</v>
          </cell>
          <cell r="F192">
            <v>0</v>
          </cell>
          <cell r="G192">
            <v>0</v>
          </cell>
          <cell r="H192">
            <v>38106</v>
          </cell>
          <cell r="I192">
            <v>6</v>
          </cell>
          <cell r="J192">
            <v>6</v>
          </cell>
          <cell r="K192">
            <v>0</v>
          </cell>
        </row>
        <row r="193">
          <cell r="B193">
            <v>1293</v>
          </cell>
          <cell r="C193" t="str">
            <v>0-0000-0001-0010</v>
          </cell>
          <cell r="D193" t="str">
            <v>COMUNIDADES INFANTILES RHUAA, A.C.</v>
          </cell>
          <cell r="E193">
            <v>38106</v>
          </cell>
          <cell r="F193">
            <v>0</v>
          </cell>
          <cell r="G193">
            <v>38106</v>
          </cell>
          <cell r="H193">
            <v>0</v>
          </cell>
          <cell r="I193">
            <v>6</v>
          </cell>
          <cell r="J193">
            <v>6</v>
          </cell>
          <cell r="K193">
            <v>-38106</v>
          </cell>
        </row>
        <row r="194">
          <cell r="B194">
            <v>2000</v>
          </cell>
          <cell r="C194" t="str">
            <v>0-0000-0000-0000</v>
          </cell>
          <cell r="D194" t="str">
            <v>PASIVO</v>
          </cell>
          <cell r="E194">
            <v>12720682.689999999</v>
          </cell>
          <cell r="F194">
            <v>52747889.689999998</v>
          </cell>
          <cell r="G194">
            <v>52155807.43</v>
          </cell>
          <cell r="H194">
            <v>12128600.43</v>
          </cell>
          <cell r="I194">
            <v>1</v>
          </cell>
          <cell r="J194">
            <v>1</v>
          </cell>
          <cell r="K194">
            <v>-592082.25999999978</v>
          </cell>
        </row>
        <row r="195">
          <cell r="B195">
            <v>2100</v>
          </cell>
          <cell r="C195" t="str">
            <v>0-0000-0000-0000</v>
          </cell>
          <cell r="D195" t="str">
            <v>PASIVO CIRCULANTE</v>
          </cell>
          <cell r="E195">
            <v>12720682.689999999</v>
          </cell>
          <cell r="F195">
            <v>52747889.689999998</v>
          </cell>
          <cell r="G195">
            <v>52155807.43</v>
          </cell>
          <cell r="H195">
            <v>12128600.43</v>
          </cell>
          <cell r="I195">
            <v>2</v>
          </cell>
          <cell r="J195">
            <v>2</v>
          </cell>
          <cell r="K195">
            <v>-592082.25999999978</v>
          </cell>
        </row>
        <row r="196">
          <cell r="B196">
            <v>2110</v>
          </cell>
          <cell r="C196" t="str">
            <v>0-0000-0000-0000</v>
          </cell>
          <cell r="D196" t="str">
            <v>CUENTAS POR PAGAR A CORTO PLAZO</v>
          </cell>
          <cell r="E196">
            <v>12532832.439999999</v>
          </cell>
          <cell r="F196">
            <v>52595089.909999996</v>
          </cell>
          <cell r="G196">
            <v>46761097.920000002</v>
          </cell>
          <cell r="H196">
            <v>6698840.4500000002</v>
          </cell>
          <cell r="I196">
            <v>3</v>
          </cell>
          <cell r="J196">
            <v>3</v>
          </cell>
          <cell r="K196">
            <v>-5833991.9899999993</v>
          </cell>
        </row>
        <row r="197">
          <cell r="B197">
            <v>2111</v>
          </cell>
          <cell r="C197" t="str">
            <v>0-0000-0000-0000</v>
          </cell>
          <cell r="D197" t="str">
            <v>SERVICIOS PERSONALES POR PAGAR A CORTO P</v>
          </cell>
          <cell r="E197">
            <v>25851.37</v>
          </cell>
          <cell r="F197">
            <v>381854.12</v>
          </cell>
          <cell r="G197">
            <v>358536.3</v>
          </cell>
          <cell r="H197">
            <v>2533.5500000000002</v>
          </cell>
          <cell r="I197">
            <v>4</v>
          </cell>
          <cell r="J197">
            <v>4</v>
          </cell>
          <cell r="K197">
            <v>-23317.82</v>
          </cell>
        </row>
        <row r="198">
          <cell r="B198">
            <v>2111</v>
          </cell>
          <cell r="C198" t="str">
            <v>0-0000-0001-0000</v>
          </cell>
          <cell r="D198" t="str">
            <v>REMUNERACIÓN POR PAGAR AL PERSONAL DE CA</v>
          </cell>
          <cell r="E198">
            <v>25851.37</v>
          </cell>
          <cell r="F198">
            <v>381854.12</v>
          </cell>
          <cell r="G198">
            <v>358536.3</v>
          </cell>
          <cell r="H198">
            <v>2533.5500000000002</v>
          </cell>
          <cell r="I198">
            <v>5</v>
          </cell>
          <cell r="J198">
            <v>5</v>
          </cell>
          <cell r="K198">
            <v>-23317.82</v>
          </cell>
        </row>
        <row r="199">
          <cell r="B199">
            <v>2111</v>
          </cell>
          <cell r="C199" t="str">
            <v>0-0000-0001-0001</v>
          </cell>
          <cell r="D199" t="str">
            <v>INCAPACIDADES POR PAGAR</v>
          </cell>
          <cell r="E199">
            <v>25851.37</v>
          </cell>
          <cell r="F199">
            <v>381854.12</v>
          </cell>
          <cell r="G199">
            <v>358536.3</v>
          </cell>
          <cell r="H199">
            <v>2533.5500000000002</v>
          </cell>
          <cell r="I199">
            <v>6</v>
          </cell>
          <cell r="J199">
            <v>6</v>
          </cell>
          <cell r="K199">
            <v>-23317.82</v>
          </cell>
        </row>
        <row r="200">
          <cell r="B200">
            <v>2112</v>
          </cell>
          <cell r="C200" t="str">
            <v>0-0000-0000-0000</v>
          </cell>
          <cell r="D200" t="str">
            <v>PROVEEDORES POR PAGAR A CORTO PLAZO</v>
          </cell>
          <cell r="E200">
            <v>1326357</v>
          </cell>
          <cell r="F200">
            <v>22882310.190000001</v>
          </cell>
          <cell r="G200">
            <v>21569218.16</v>
          </cell>
          <cell r="H200">
            <v>13264.97</v>
          </cell>
          <cell r="I200">
            <v>4</v>
          </cell>
          <cell r="J200">
            <v>4</v>
          </cell>
          <cell r="K200">
            <v>-1313092.03</v>
          </cell>
        </row>
        <row r="201">
          <cell r="B201">
            <v>2112</v>
          </cell>
          <cell r="C201" t="str">
            <v>0-0000-0001-0000</v>
          </cell>
          <cell r="D201" t="str">
            <v>DEUDAS POR ADQUISICIÓN DE BIENES Y CONTR</v>
          </cell>
          <cell r="E201">
            <v>1326357</v>
          </cell>
          <cell r="F201">
            <v>22882310.190000001</v>
          </cell>
          <cell r="G201">
            <v>21569218.16</v>
          </cell>
          <cell r="H201">
            <v>13264.97</v>
          </cell>
          <cell r="I201">
            <v>5</v>
          </cell>
          <cell r="J201">
            <v>5</v>
          </cell>
          <cell r="K201">
            <v>-1313092.03</v>
          </cell>
        </row>
        <row r="202">
          <cell r="B202">
            <v>2112</v>
          </cell>
          <cell r="C202" t="str">
            <v>0-0000-0001-0003</v>
          </cell>
          <cell r="D202" t="str">
            <v>MAQUINAS REFACCIONES Y SERVICIOS SA DE C</v>
          </cell>
          <cell r="E202">
            <v>0</v>
          </cell>
          <cell r="F202">
            <v>32619.39</v>
          </cell>
          <cell r="G202">
            <v>32619.39</v>
          </cell>
          <cell r="H202">
            <v>0</v>
          </cell>
          <cell r="I202">
            <v>6</v>
          </cell>
          <cell r="J202">
            <v>6</v>
          </cell>
          <cell r="K202">
            <v>0</v>
          </cell>
        </row>
        <row r="203">
          <cell r="B203">
            <v>2112</v>
          </cell>
          <cell r="C203" t="str">
            <v>0-0000-0001-0015</v>
          </cell>
          <cell r="D203" t="str">
            <v>MAPEQ MAYORISTAS</v>
          </cell>
          <cell r="E203">
            <v>0</v>
          </cell>
          <cell r="F203">
            <v>70163.509999999995</v>
          </cell>
          <cell r="G203">
            <v>70163.509999999995</v>
          </cell>
          <cell r="H203">
            <v>0</v>
          </cell>
          <cell r="I203">
            <v>6</v>
          </cell>
          <cell r="J203">
            <v>6</v>
          </cell>
          <cell r="K203">
            <v>0</v>
          </cell>
        </row>
        <row r="204">
          <cell r="B204">
            <v>2112</v>
          </cell>
          <cell r="C204" t="str">
            <v>0-0000-0001-0031</v>
          </cell>
          <cell r="D204" t="str">
            <v>JACOB CAJINA RAMIREZ</v>
          </cell>
          <cell r="E204">
            <v>0</v>
          </cell>
          <cell r="F204">
            <v>147226.43</v>
          </cell>
          <cell r="G204">
            <v>147226.43</v>
          </cell>
          <cell r="H204">
            <v>0</v>
          </cell>
          <cell r="I204">
            <v>6</v>
          </cell>
          <cell r="J204">
            <v>6</v>
          </cell>
          <cell r="K204">
            <v>0</v>
          </cell>
        </row>
        <row r="205">
          <cell r="B205">
            <v>2112</v>
          </cell>
          <cell r="C205" t="str">
            <v>0-0000-0001-0040</v>
          </cell>
          <cell r="D205" t="str">
            <v>ARTE Y COLOR DIGITAL SA DE CV</v>
          </cell>
          <cell r="E205">
            <v>42184.56</v>
          </cell>
          <cell r="F205">
            <v>92516.73</v>
          </cell>
          <cell r="G205">
            <v>50332.17</v>
          </cell>
          <cell r="H205">
            <v>0</v>
          </cell>
          <cell r="I205">
            <v>6</v>
          </cell>
          <cell r="J205">
            <v>6</v>
          </cell>
          <cell r="K205">
            <v>-42184.56</v>
          </cell>
        </row>
        <row r="206">
          <cell r="B206">
            <v>2112</v>
          </cell>
          <cell r="C206" t="str">
            <v>0-0000-0001-0042</v>
          </cell>
          <cell r="D206" t="str">
            <v>MARIA DE LOS ANGELES VELAZCO BARRAZA</v>
          </cell>
          <cell r="E206">
            <v>0</v>
          </cell>
          <cell r="F206">
            <v>7052.8</v>
          </cell>
          <cell r="G206">
            <v>7052.8</v>
          </cell>
          <cell r="H206">
            <v>0</v>
          </cell>
          <cell r="I206">
            <v>6</v>
          </cell>
          <cell r="J206">
            <v>6</v>
          </cell>
          <cell r="K206">
            <v>0</v>
          </cell>
        </row>
        <row r="207">
          <cell r="B207">
            <v>2112</v>
          </cell>
          <cell r="C207" t="str">
            <v>0-0000-0001-0045</v>
          </cell>
          <cell r="D207" t="str">
            <v>DOS MIL GAS SA DE CV</v>
          </cell>
          <cell r="E207">
            <v>997.6</v>
          </cell>
          <cell r="F207">
            <v>89377.87</v>
          </cell>
          <cell r="G207">
            <v>88380.27</v>
          </cell>
          <cell r="H207">
            <v>0</v>
          </cell>
          <cell r="I207">
            <v>6</v>
          </cell>
          <cell r="J207">
            <v>6</v>
          </cell>
          <cell r="K207">
            <v>-997.6</v>
          </cell>
        </row>
        <row r="208">
          <cell r="B208">
            <v>2112</v>
          </cell>
          <cell r="C208" t="str">
            <v>0-0000-0001-0051</v>
          </cell>
          <cell r="D208" t="str">
            <v>CASA HOGAR NUESTRA SEÑORA DE LA LUZ AC</v>
          </cell>
          <cell r="E208">
            <v>0</v>
          </cell>
          <cell r="F208">
            <v>36000</v>
          </cell>
          <cell r="G208">
            <v>36000</v>
          </cell>
          <cell r="H208">
            <v>0</v>
          </cell>
          <cell r="I208">
            <v>6</v>
          </cell>
          <cell r="J208">
            <v>6</v>
          </cell>
          <cell r="K208">
            <v>0</v>
          </cell>
        </row>
        <row r="209">
          <cell r="B209">
            <v>2112</v>
          </cell>
          <cell r="C209" t="str">
            <v>0-0000-0001-0052</v>
          </cell>
          <cell r="D209" t="str">
            <v>SERVICIOS GASOLINEROS DE MEXICO SA DE CV</v>
          </cell>
          <cell r="E209">
            <v>16644.509999999998</v>
          </cell>
          <cell r="F209">
            <v>489592.24</v>
          </cell>
          <cell r="G209">
            <v>472947.73</v>
          </cell>
          <cell r="H209">
            <v>0</v>
          </cell>
          <cell r="I209">
            <v>6</v>
          </cell>
          <cell r="J209">
            <v>6</v>
          </cell>
          <cell r="K209">
            <v>-16644.509999999998</v>
          </cell>
        </row>
        <row r="210">
          <cell r="B210">
            <v>2112</v>
          </cell>
          <cell r="C210" t="str">
            <v>0-0000-0001-0056</v>
          </cell>
          <cell r="D210" t="str">
            <v>RAMON EDUARDO QUINZAÑOS SORDO</v>
          </cell>
          <cell r="E210">
            <v>0</v>
          </cell>
          <cell r="F210">
            <v>19066.009999999998</v>
          </cell>
          <cell r="G210">
            <v>19066.009999999998</v>
          </cell>
          <cell r="H210">
            <v>0</v>
          </cell>
          <cell r="I210">
            <v>6</v>
          </cell>
          <cell r="J210">
            <v>6</v>
          </cell>
          <cell r="K210">
            <v>0</v>
          </cell>
        </row>
        <row r="211">
          <cell r="B211">
            <v>2112</v>
          </cell>
          <cell r="C211" t="str">
            <v>0-0000-0001-0071</v>
          </cell>
          <cell r="D211" t="str">
            <v>BERMUDEZ RUIZ ALEJANDRO</v>
          </cell>
          <cell r="E211">
            <v>0</v>
          </cell>
          <cell r="F211">
            <v>120128.01</v>
          </cell>
          <cell r="G211">
            <v>120128.01</v>
          </cell>
          <cell r="H211">
            <v>0</v>
          </cell>
          <cell r="I211">
            <v>6</v>
          </cell>
          <cell r="J211">
            <v>6</v>
          </cell>
          <cell r="K211">
            <v>0</v>
          </cell>
        </row>
        <row r="212">
          <cell r="B212">
            <v>2112</v>
          </cell>
          <cell r="C212" t="str">
            <v>0-0000-0001-0084</v>
          </cell>
          <cell r="D212" t="str">
            <v>ESPECIALISTAS EN LIMPIEZA EMPRESARIAL SA</v>
          </cell>
          <cell r="E212">
            <v>0</v>
          </cell>
          <cell r="F212">
            <v>2958</v>
          </cell>
          <cell r="G212">
            <v>2958</v>
          </cell>
          <cell r="H212">
            <v>0</v>
          </cell>
          <cell r="I212">
            <v>6</v>
          </cell>
          <cell r="J212">
            <v>6</v>
          </cell>
          <cell r="K212">
            <v>0</v>
          </cell>
        </row>
        <row r="213">
          <cell r="B213">
            <v>2112</v>
          </cell>
          <cell r="C213" t="str">
            <v>0-0000-0001-0101</v>
          </cell>
          <cell r="D213" t="str">
            <v>HDI SEGUROS SA DE CV</v>
          </cell>
          <cell r="E213">
            <v>0</v>
          </cell>
          <cell r="F213">
            <v>2061.1</v>
          </cell>
          <cell r="G213">
            <v>2061.1</v>
          </cell>
          <cell r="H213">
            <v>0</v>
          </cell>
          <cell r="I213">
            <v>6</v>
          </cell>
          <cell r="J213">
            <v>6</v>
          </cell>
          <cell r="K213">
            <v>0</v>
          </cell>
        </row>
        <row r="214">
          <cell r="B214">
            <v>2112</v>
          </cell>
          <cell r="C214" t="str">
            <v>0-0000-0001-0114</v>
          </cell>
          <cell r="D214" t="str">
            <v>IVAN ARROYO CERVANTES</v>
          </cell>
          <cell r="E214">
            <v>0</v>
          </cell>
          <cell r="F214">
            <v>15200.84</v>
          </cell>
          <cell r="G214">
            <v>15200.84</v>
          </cell>
          <cell r="H214">
            <v>0</v>
          </cell>
          <cell r="I214">
            <v>6</v>
          </cell>
          <cell r="J214">
            <v>6</v>
          </cell>
          <cell r="K214">
            <v>0</v>
          </cell>
        </row>
        <row r="215">
          <cell r="B215">
            <v>2112</v>
          </cell>
          <cell r="C215" t="str">
            <v>0-0000-0001-0122</v>
          </cell>
          <cell r="D215" t="str">
            <v>CENTRO DE HEMODIALISIS Y TRASPLANTES DE</v>
          </cell>
          <cell r="E215">
            <v>0</v>
          </cell>
          <cell r="F215">
            <v>3920.02</v>
          </cell>
          <cell r="G215">
            <v>3920.02</v>
          </cell>
          <cell r="H215">
            <v>0</v>
          </cell>
          <cell r="I215">
            <v>6</v>
          </cell>
          <cell r="J215">
            <v>6</v>
          </cell>
          <cell r="K215">
            <v>0</v>
          </cell>
        </row>
        <row r="216">
          <cell r="B216">
            <v>2112</v>
          </cell>
          <cell r="C216" t="str">
            <v>0-0000-0001-0129</v>
          </cell>
          <cell r="D216" t="str">
            <v>MUNDO VENDING SA DE CV</v>
          </cell>
          <cell r="E216">
            <v>0</v>
          </cell>
          <cell r="F216">
            <v>10498</v>
          </cell>
          <cell r="G216">
            <v>10498</v>
          </cell>
          <cell r="H216">
            <v>0</v>
          </cell>
          <cell r="I216">
            <v>6</v>
          </cell>
          <cell r="J216">
            <v>6</v>
          </cell>
          <cell r="K216">
            <v>0</v>
          </cell>
        </row>
        <row r="217">
          <cell r="B217">
            <v>2112</v>
          </cell>
          <cell r="C217" t="str">
            <v>0-0000-0001-0137</v>
          </cell>
          <cell r="D217" t="str">
            <v>EOS SOLUCIONES SA DE CV</v>
          </cell>
          <cell r="E217">
            <v>0</v>
          </cell>
          <cell r="F217">
            <v>70851.48</v>
          </cell>
          <cell r="G217">
            <v>70851.48</v>
          </cell>
          <cell r="H217">
            <v>0</v>
          </cell>
          <cell r="I217">
            <v>6</v>
          </cell>
          <cell r="J217">
            <v>6</v>
          </cell>
          <cell r="K217">
            <v>0</v>
          </cell>
        </row>
        <row r="218">
          <cell r="B218">
            <v>2112</v>
          </cell>
          <cell r="C218" t="str">
            <v>0-0000-0001-0143</v>
          </cell>
          <cell r="D218" t="str">
            <v>GAS BUTANO DEL BAJIO SA DE CV</v>
          </cell>
          <cell r="E218">
            <v>0</v>
          </cell>
          <cell r="F218">
            <v>69082.64</v>
          </cell>
          <cell r="G218">
            <v>69082.64</v>
          </cell>
          <cell r="H218">
            <v>0</v>
          </cell>
          <cell r="I218">
            <v>6</v>
          </cell>
          <cell r="J218">
            <v>6</v>
          </cell>
          <cell r="K218">
            <v>0</v>
          </cell>
        </row>
        <row r="219">
          <cell r="B219">
            <v>2112</v>
          </cell>
          <cell r="C219" t="str">
            <v>0-0000-0001-0150</v>
          </cell>
          <cell r="D219" t="str">
            <v>TELEFONOS DE MEXICO SAB DE CV</v>
          </cell>
          <cell r="E219">
            <v>0</v>
          </cell>
          <cell r="F219">
            <v>176795.63</v>
          </cell>
          <cell r="G219">
            <v>176795.63</v>
          </cell>
          <cell r="H219">
            <v>0</v>
          </cell>
          <cell r="I219">
            <v>6</v>
          </cell>
          <cell r="J219">
            <v>6</v>
          </cell>
          <cell r="K219">
            <v>0</v>
          </cell>
        </row>
        <row r="220">
          <cell r="B220">
            <v>2112</v>
          </cell>
          <cell r="C220" t="str">
            <v>0-0000-0001-0172</v>
          </cell>
          <cell r="D220" t="str">
            <v>DIALISIS Y TRASPLANTES ALBA S DE RL DE C</v>
          </cell>
          <cell r="E220">
            <v>0</v>
          </cell>
          <cell r="F220">
            <v>113200</v>
          </cell>
          <cell r="G220">
            <v>113200</v>
          </cell>
          <cell r="H220">
            <v>0</v>
          </cell>
          <cell r="I220">
            <v>6</v>
          </cell>
          <cell r="J220">
            <v>6</v>
          </cell>
          <cell r="K220">
            <v>0</v>
          </cell>
        </row>
        <row r="221">
          <cell r="B221">
            <v>2112</v>
          </cell>
          <cell r="C221" t="str">
            <v>0-0000-0001-0184</v>
          </cell>
          <cell r="D221" t="str">
            <v>ESPINOS RENDON YOLANDA</v>
          </cell>
          <cell r="E221">
            <v>0</v>
          </cell>
          <cell r="F221">
            <v>559098.11</v>
          </cell>
          <cell r="G221">
            <v>559098.11</v>
          </cell>
          <cell r="H221">
            <v>0</v>
          </cell>
          <cell r="I221">
            <v>6</v>
          </cell>
          <cell r="J221">
            <v>6</v>
          </cell>
          <cell r="K221">
            <v>0</v>
          </cell>
        </row>
        <row r="222">
          <cell r="B222">
            <v>2112</v>
          </cell>
          <cell r="C222" t="str">
            <v>0-0000-0001-0186</v>
          </cell>
          <cell r="D222" t="str">
            <v>CLINICA MEXICANA DE AUTISMO Y ALTERACION</v>
          </cell>
          <cell r="E222">
            <v>0</v>
          </cell>
          <cell r="F222">
            <v>36900</v>
          </cell>
          <cell r="G222">
            <v>36900</v>
          </cell>
          <cell r="H222">
            <v>0</v>
          </cell>
          <cell r="I222">
            <v>6</v>
          </cell>
          <cell r="J222">
            <v>6</v>
          </cell>
          <cell r="K222">
            <v>0</v>
          </cell>
        </row>
        <row r="223">
          <cell r="B223">
            <v>2112</v>
          </cell>
          <cell r="C223" t="str">
            <v>0-0000-0001-0199</v>
          </cell>
          <cell r="D223" t="str">
            <v>EL HERALDO DE LEON COMPAÑIA EDITORIAL S</v>
          </cell>
          <cell r="E223">
            <v>0</v>
          </cell>
          <cell r="F223">
            <v>1600</v>
          </cell>
          <cell r="G223">
            <v>1600</v>
          </cell>
          <cell r="H223">
            <v>0</v>
          </cell>
          <cell r="I223">
            <v>6</v>
          </cell>
          <cell r="J223">
            <v>6</v>
          </cell>
          <cell r="K223">
            <v>0</v>
          </cell>
        </row>
        <row r="224">
          <cell r="B224">
            <v>2112</v>
          </cell>
          <cell r="C224" t="str">
            <v>0-0000-0001-0265</v>
          </cell>
          <cell r="D224" t="str">
            <v>CARDONA GOMEZ RAUL ALEJANDRO</v>
          </cell>
          <cell r="E224">
            <v>0</v>
          </cell>
          <cell r="F224">
            <v>1160</v>
          </cell>
          <cell r="G224">
            <v>1160</v>
          </cell>
          <cell r="H224">
            <v>0</v>
          </cell>
          <cell r="I224">
            <v>6</v>
          </cell>
          <cell r="J224">
            <v>6</v>
          </cell>
          <cell r="K224">
            <v>0</v>
          </cell>
        </row>
        <row r="225">
          <cell r="B225">
            <v>2112</v>
          </cell>
          <cell r="C225" t="str">
            <v>0-0000-0001-0323</v>
          </cell>
          <cell r="D225" t="str">
            <v>INSTITUTO CULTURAL DE LEON</v>
          </cell>
          <cell r="E225">
            <v>0</v>
          </cell>
          <cell r="F225">
            <v>49842.3</v>
          </cell>
          <cell r="G225">
            <v>49842.3</v>
          </cell>
          <cell r="H225">
            <v>0</v>
          </cell>
          <cell r="I225">
            <v>6</v>
          </cell>
          <cell r="J225">
            <v>6</v>
          </cell>
          <cell r="K225">
            <v>0</v>
          </cell>
        </row>
        <row r="226">
          <cell r="B226">
            <v>2112</v>
          </cell>
          <cell r="C226" t="str">
            <v>0-0000-0001-0324</v>
          </cell>
          <cell r="D226" t="str">
            <v>MEDICA SILLER SA DE CV</v>
          </cell>
          <cell r="E226">
            <v>0</v>
          </cell>
          <cell r="F226">
            <v>174812</v>
          </cell>
          <cell r="G226">
            <v>174812</v>
          </cell>
          <cell r="H226">
            <v>0</v>
          </cell>
          <cell r="I226">
            <v>6</v>
          </cell>
          <cell r="J226">
            <v>6</v>
          </cell>
          <cell r="K226">
            <v>0</v>
          </cell>
        </row>
        <row r="227">
          <cell r="B227">
            <v>2112</v>
          </cell>
          <cell r="C227" t="str">
            <v>0-0000-0001-0358</v>
          </cell>
          <cell r="D227" t="str">
            <v>ROMERO ANDRADE MARIA DOLORES</v>
          </cell>
          <cell r="E227">
            <v>0</v>
          </cell>
          <cell r="F227">
            <v>5568</v>
          </cell>
          <cell r="G227">
            <v>5568</v>
          </cell>
          <cell r="H227">
            <v>0</v>
          </cell>
          <cell r="I227">
            <v>6</v>
          </cell>
          <cell r="J227">
            <v>6</v>
          </cell>
          <cell r="K227">
            <v>0</v>
          </cell>
        </row>
        <row r="228">
          <cell r="B228">
            <v>2112</v>
          </cell>
          <cell r="C228" t="str">
            <v>0-0000-0001-0359</v>
          </cell>
          <cell r="D228" t="str">
            <v>LIMPACT SA DE CV</v>
          </cell>
          <cell r="E228">
            <v>0</v>
          </cell>
          <cell r="F228">
            <v>176698.16</v>
          </cell>
          <cell r="G228">
            <v>176698.16</v>
          </cell>
          <cell r="H228">
            <v>0</v>
          </cell>
          <cell r="I228">
            <v>6</v>
          </cell>
          <cell r="J228">
            <v>6</v>
          </cell>
          <cell r="K228">
            <v>0</v>
          </cell>
        </row>
        <row r="229">
          <cell r="B229">
            <v>2112</v>
          </cell>
          <cell r="C229" t="str">
            <v>0-0000-0001-0379</v>
          </cell>
          <cell r="D229" t="str">
            <v>TORRES AGUIRRE ANGELICA GUADALUPE</v>
          </cell>
          <cell r="E229">
            <v>0</v>
          </cell>
          <cell r="F229">
            <v>2500.0100000000002</v>
          </cell>
          <cell r="G229">
            <v>2500.0100000000002</v>
          </cell>
          <cell r="H229">
            <v>0</v>
          </cell>
          <cell r="I229">
            <v>6</v>
          </cell>
          <cell r="J229">
            <v>6</v>
          </cell>
          <cell r="K229">
            <v>0</v>
          </cell>
        </row>
        <row r="230">
          <cell r="B230">
            <v>2112</v>
          </cell>
          <cell r="C230" t="str">
            <v>0-0000-0001-0409</v>
          </cell>
          <cell r="D230" t="str">
            <v>ECOLOGIA MAXIMIXADA DEL BAJIO SA DE CV</v>
          </cell>
          <cell r="E230">
            <v>0</v>
          </cell>
          <cell r="F230">
            <v>141924.51999999999</v>
          </cell>
          <cell r="G230">
            <v>141924.51999999999</v>
          </cell>
          <cell r="H230">
            <v>0</v>
          </cell>
          <cell r="I230">
            <v>6</v>
          </cell>
          <cell r="J230">
            <v>6</v>
          </cell>
          <cell r="K230">
            <v>0</v>
          </cell>
        </row>
        <row r="231">
          <cell r="B231">
            <v>2112</v>
          </cell>
          <cell r="C231" t="str">
            <v>0-0000-0001-0411</v>
          </cell>
          <cell r="D231" t="str">
            <v>POPULAR ABARROTERA DE LEON SA DE CV</v>
          </cell>
          <cell r="E231">
            <v>0</v>
          </cell>
          <cell r="F231">
            <v>13600</v>
          </cell>
          <cell r="G231">
            <v>13600</v>
          </cell>
          <cell r="H231">
            <v>0</v>
          </cell>
          <cell r="I231">
            <v>6</v>
          </cell>
          <cell r="J231">
            <v>6</v>
          </cell>
          <cell r="K231">
            <v>0</v>
          </cell>
        </row>
        <row r="232">
          <cell r="B232">
            <v>2112</v>
          </cell>
          <cell r="C232" t="str">
            <v>0-0000-0001-0422</v>
          </cell>
          <cell r="D232" t="str">
            <v>EDENRED MEXICO SA DE CV</v>
          </cell>
          <cell r="E232">
            <v>-1249.31</v>
          </cell>
          <cell r="F232">
            <v>3714305.11</v>
          </cell>
          <cell r="G232">
            <v>3715554.42</v>
          </cell>
          <cell r="H232">
            <v>0</v>
          </cell>
          <cell r="I232">
            <v>6</v>
          </cell>
          <cell r="J232">
            <v>6</v>
          </cell>
          <cell r="K232">
            <v>1249.31</v>
          </cell>
        </row>
        <row r="233">
          <cell r="B233">
            <v>2112</v>
          </cell>
          <cell r="C233" t="str">
            <v>0-0000-0001-0426</v>
          </cell>
          <cell r="D233" t="str">
            <v>RODRIGUEZ CUELLAR EDUARDO</v>
          </cell>
          <cell r="E233">
            <v>0</v>
          </cell>
          <cell r="F233">
            <v>104342</v>
          </cell>
          <cell r="G233">
            <v>104342</v>
          </cell>
          <cell r="H233">
            <v>0</v>
          </cell>
          <cell r="I233">
            <v>6</v>
          </cell>
          <cell r="J233">
            <v>6</v>
          </cell>
          <cell r="K233">
            <v>0</v>
          </cell>
        </row>
        <row r="234">
          <cell r="B234">
            <v>2112</v>
          </cell>
          <cell r="C234" t="str">
            <v>0-0000-0001-0446</v>
          </cell>
          <cell r="D234" t="str">
            <v>GUZMAN SANCHEZ ENOC MIGUEL</v>
          </cell>
          <cell r="E234">
            <v>0</v>
          </cell>
          <cell r="F234">
            <v>1080</v>
          </cell>
          <cell r="G234">
            <v>1080</v>
          </cell>
          <cell r="H234">
            <v>0</v>
          </cell>
          <cell r="I234">
            <v>6</v>
          </cell>
          <cell r="J234">
            <v>6</v>
          </cell>
          <cell r="K234">
            <v>0</v>
          </cell>
        </row>
        <row r="235">
          <cell r="B235">
            <v>2112</v>
          </cell>
          <cell r="C235" t="str">
            <v>0-0000-0001-0450</v>
          </cell>
          <cell r="D235" t="str">
            <v>GENERAL DE SEGUROS SAB</v>
          </cell>
          <cell r="E235">
            <v>0</v>
          </cell>
          <cell r="F235">
            <v>38715.22</v>
          </cell>
          <cell r="G235">
            <v>38715.22</v>
          </cell>
          <cell r="H235">
            <v>0</v>
          </cell>
          <cell r="I235">
            <v>6</v>
          </cell>
          <cell r="J235">
            <v>6</v>
          </cell>
          <cell r="K235">
            <v>0</v>
          </cell>
        </row>
        <row r="236">
          <cell r="B236">
            <v>2112</v>
          </cell>
          <cell r="C236" t="str">
            <v>0-0000-0001-0479</v>
          </cell>
          <cell r="D236" t="str">
            <v>ARANDA COLLAZO MA DOLORES</v>
          </cell>
          <cell r="E236">
            <v>0</v>
          </cell>
          <cell r="F236">
            <v>7307.99</v>
          </cell>
          <cell r="G236">
            <v>7307.99</v>
          </cell>
          <cell r="H236">
            <v>0</v>
          </cell>
          <cell r="I236">
            <v>6</v>
          </cell>
          <cell r="J236">
            <v>6</v>
          </cell>
          <cell r="K236">
            <v>0</v>
          </cell>
        </row>
        <row r="237">
          <cell r="B237">
            <v>2112</v>
          </cell>
          <cell r="C237" t="str">
            <v>0-0000-0001-0494</v>
          </cell>
          <cell r="D237" t="str">
            <v>MALACARA DOBLADO MIGUEL ANGEL</v>
          </cell>
          <cell r="E237">
            <v>0</v>
          </cell>
          <cell r="F237">
            <v>28799.82</v>
          </cell>
          <cell r="G237">
            <v>28799.82</v>
          </cell>
          <cell r="H237">
            <v>0</v>
          </cell>
          <cell r="I237">
            <v>6</v>
          </cell>
          <cell r="J237">
            <v>6</v>
          </cell>
          <cell r="K237">
            <v>0</v>
          </cell>
        </row>
        <row r="238">
          <cell r="B238">
            <v>2112</v>
          </cell>
          <cell r="C238" t="str">
            <v>0-0000-0001-0522</v>
          </cell>
          <cell r="D238" t="str">
            <v>COMERCIALIZADORA FARMACEUTICA HDL SA DE</v>
          </cell>
          <cell r="E238">
            <v>0</v>
          </cell>
          <cell r="F238">
            <v>4943.8599999999997</v>
          </cell>
          <cell r="G238">
            <v>4943.8599999999997</v>
          </cell>
          <cell r="H238">
            <v>0</v>
          </cell>
          <cell r="I238">
            <v>6</v>
          </cell>
          <cell r="J238">
            <v>6</v>
          </cell>
          <cell r="K238">
            <v>0</v>
          </cell>
        </row>
        <row r="239">
          <cell r="B239">
            <v>2112</v>
          </cell>
          <cell r="C239" t="str">
            <v>0-0000-0001-0542</v>
          </cell>
          <cell r="D239" t="str">
            <v>GONZALEZ OROZCO RAUL CRUYFF</v>
          </cell>
          <cell r="E239">
            <v>0</v>
          </cell>
          <cell r="F239">
            <v>62500.03</v>
          </cell>
          <cell r="G239">
            <v>62500.03</v>
          </cell>
          <cell r="H239">
            <v>0</v>
          </cell>
          <cell r="I239">
            <v>6</v>
          </cell>
          <cell r="J239">
            <v>6</v>
          </cell>
          <cell r="K239">
            <v>0</v>
          </cell>
        </row>
        <row r="240">
          <cell r="B240">
            <v>2112</v>
          </cell>
          <cell r="C240" t="str">
            <v>0-0000-0001-0544</v>
          </cell>
          <cell r="D240" t="str">
            <v>BODEGA ESCOLAR SA DE CV</v>
          </cell>
          <cell r="E240">
            <v>0</v>
          </cell>
          <cell r="F240">
            <v>37356.1</v>
          </cell>
          <cell r="G240">
            <v>37356.1</v>
          </cell>
          <cell r="H240">
            <v>0</v>
          </cell>
          <cell r="I240">
            <v>6</v>
          </cell>
          <cell r="J240">
            <v>6</v>
          </cell>
          <cell r="K240">
            <v>0</v>
          </cell>
        </row>
        <row r="241">
          <cell r="B241">
            <v>2112</v>
          </cell>
          <cell r="C241" t="str">
            <v>0-0000-0001-0555</v>
          </cell>
          <cell r="D241" t="str">
            <v>EDITORIAL MARTINICA S.A. DE C.V.</v>
          </cell>
          <cell r="E241">
            <v>0</v>
          </cell>
          <cell r="F241">
            <v>154791.32</v>
          </cell>
          <cell r="G241">
            <v>154791.32</v>
          </cell>
          <cell r="H241">
            <v>0</v>
          </cell>
          <cell r="I241">
            <v>6</v>
          </cell>
          <cell r="J241">
            <v>6</v>
          </cell>
          <cell r="K241">
            <v>0</v>
          </cell>
        </row>
        <row r="242">
          <cell r="B242">
            <v>2112</v>
          </cell>
          <cell r="C242" t="str">
            <v>0-0000-0001-0557</v>
          </cell>
          <cell r="D242" t="str">
            <v>IMPRESOS DEL BAJIO S.A. DE C.V.</v>
          </cell>
          <cell r="E242">
            <v>0</v>
          </cell>
          <cell r="F242">
            <v>9512.4599999999991</v>
          </cell>
          <cell r="G242">
            <v>9512.4599999999991</v>
          </cell>
          <cell r="H242">
            <v>0</v>
          </cell>
          <cell r="I242">
            <v>6</v>
          </cell>
          <cell r="J242">
            <v>6</v>
          </cell>
          <cell r="K242">
            <v>0</v>
          </cell>
        </row>
        <row r="243">
          <cell r="B243">
            <v>2112</v>
          </cell>
          <cell r="C243" t="str">
            <v>0-0000-0001-0561</v>
          </cell>
          <cell r="D243" t="str">
            <v>ROSA MARIA GARCIA OCAMPO</v>
          </cell>
          <cell r="E243">
            <v>0</v>
          </cell>
          <cell r="F243">
            <v>5899.97</v>
          </cell>
          <cell r="G243">
            <v>5899.97</v>
          </cell>
          <cell r="H243">
            <v>0</v>
          </cell>
          <cell r="I243">
            <v>6</v>
          </cell>
          <cell r="J243">
            <v>6</v>
          </cell>
          <cell r="K243">
            <v>0</v>
          </cell>
        </row>
        <row r="244">
          <cell r="B244">
            <v>2112</v>
          </cell>
          <cell r="C244" t="str">
            <v>0-0000-0001-0562</v>
          </cell>
          <cell r="D244" t="str">
            <v>IMPRESION E IMAGEN SA DE CV</v>
          </cell>
          <cell r="E244">
            <v>0</v>
          </cell>
          <cell r="F244">
            <v>63829</v>
          </cell>
          <cell r="G244">
            <v>63829</v>
          </cell>
          <cell r="H244">
            <v>0</v>
          </cell>
          <cell r="I244">
            <v>6</v>
          </cell>
          <cell r="J244">
            <v>6</v>
          </cell>
          <cell r="K244">
            <v>0</v>
          </cell>
        </row>
        <row r="245">
          <cell r="B245">
            <v>2112</v>
          </cell>
          <cell r="C245" t="str">
            <v>0-0000-0001-0571</v>
          </cell>
          <cell r="D245" t="str">
            <v>RADIOMOVIL DIPSA SA DE CV</v>
          </cell>
          <cell r="E245">
            <v>0</v>
          </cell>
          <cell r="F245">
            <v>39421</v>
          </cell>
          <cell r="G245">
            <v>39421</v>
          </cell>
          <cell r="H245">
            <v>0</v>
          </cell>
          <cell r="I245">
            <v>6</v>
          </cell>
          <cell r="J245">
            <v>6</v>
          </cell>
          <cell r="K245">
            <v>0</v>
          </cell>
        </row>
        <row r="246">
          <cell r="B246">
            <v>2112</v>
          </cell>
          <cell r="C246" t="str">
            <v>0-0000-0001-0581</v>
          </cell>
          <cell r="D246" t="str">
            <v>GRUPO PRODUCE COMUNICACION SA DE CV</v>
          </cell>
          <cell r="E246">
            <v>0</v>
          </cell>
          <cell r="F246">
            <v>211044.6</v>
          </cell>
          <cell r="G246">
            <v>211044.6</v>
          </cell>
          <cell r="H246">
            <v>0</v>
          </cell>
          <cell r="I246">
            <v>6</v>
          </cell>
          <cell r="J246">
            <v>6</v>
          </cell>
          <cell r="K246">
            <v>0</v>
          </cell>
        </row>
        <row r="247">
          <cell r="B247">
            <v>2112</v>
          </cell>
          <cell r="C247" t="str">
            <v>0-0000-0001-0583</v>
          </cell>
          <cell r="D247" t="str">
            <v>RESIDUOS SOLIDOS MEXICANOS SA DE CV</v>
          </cell>
          <cell r="E247">
            <v>165196.41</v>
          </cell>
          <cell r="F247">
            <v>1062940.83</v>
          </cell>
          <cell r="G247">
            <v>897744.42</v>
          </cell>
          <cell r="H247">
            <v>0</v>
          </cell>
          <cell r="I247">
            <v>6</v>
          </cell>
          <cell r="J247">
            <v>6</v>
          </cell>
          <cell r="K247">
            <v>-165196.41</v>
          </cell>
        </row>
        <row r="248">
          <cell r="B248">
            <v>2112</v>
          </cell>
          <cell r="C248" t="str">
            <v>0-0000-0001-0584</v>
          </cell>
          <cell r="D248" t="str">
            <v>RAUL TAPIA FLORES</v>
          </cell>
          <cell r="E248">
            <v>0</v>
          </cell>
          <cell r="F248">
            <v>696</v>
          </cell>
          <cell r="G248">
            <v>696</v>
          </cell>
          <cell r="H248">
            <v>0</v>
          </cell>
          <cell r="I248">
            <v>6</v>
          </cell>
          <cell r="J248">
            <v>6</v>
          </cell>
          <cell r="K248">
            <v>0</v>
          </cell>
        </row>
        <row r="249">
          <cell r="B249">
            <v>2112</v>
          </cell>
          <cell r="C249" t="str">
            <v>0-0000-0001-0603</v>
          </cell>
          <cell r="D249" t="str">
            <v>CONTABILIDAD ADMINISTRATIVA EMPRESARIAL</v>
          </cell>
          <cell r="E249">
            <v>0</v>
          </cell>
          <cell r="F249">
            <v>51886.8</v>
          </cell>
          <cell r="G249">
            <v>51886.8</v>
          </cell>
          <cell r="H249">
            <v>0</v>
          </cell>
          <cell r="I249">
            <v>6</v>
          </cell>
          <cell r="J249">
            <v>6</v>
          </cell>
          <cell r="K249">
            <v>0</v>
          </cell>
        </row>
        <row r="250">
          <cell r="B250">
            <v>2112</v>
          </cell>
          <cell r="C250" t="str">
            <v>0-0000-0001-0611</v>
          </cell>
          <cell r="D250" t="str">
            <v>JOSE FABIAN TAPIA HERNANDEZ</v>
          </cell>
          <cell r="E250">
            <v>0</v>
          </cell>
          <cell r="F250">
            <v>65540</v>
          </cell>
          <cell r="G250">
            <v>65540</v>
          </cell>
          <cell r="H250">
            <v>0</v>
          </cell>
          <cell r="I250">
            <v>6</v>
          </cell>
          <cell r="J250">
            <v>6</v>
          </cell>
          <cell r="K250">
            <v>0</v>
          </cell>
        </row>
        <row r="251">
          <cell r="B251">
            <v>2112</v>
          </cell>
          <cell r="C251" t="str">
            <v>0-0000-0001-0620</v>
          </cell>
          <cell r="D251" t="str">
            <v>LOPEZ CANO MARIA ESTHER</v>
          </cell>
          <cell r="E251">
            <v>0</v>
          </cell>
          <cell r="F251">
            <v>147973.66</v>
          </cell>
          <cell r="G251">
            <v>147973.66</v>
          </cell>
          <cell r="H251">
            <v>0</v>
          </cell>
          <cell r="I251">
            <v>6</v>
          </cell>
          <cell r="J251">
            <v>6</v>
          </cell>
          <cell r="K251">
            <v>0</v>
          </cell>
        </row>
        <row r="252">
          <cell r="B252">
            <v>2112</v>
          </cell>
          <cell r="C252" t="str">
            <v>0-0000-0001-0633</v>
          </cell>
          <cell r="D252" t="str">
            <v>EXTINTORES DEL BAJIO SA DE CV</v>
          </cell>
          <cell r="E252">
            <v>0</v>
          </cell>
          <cell r="F252">
            <v>48525.58</v>
          </cell>
          <cell r="G252">
            <v>48525.58</v>
          </cell>
          <cell r="H252">
            <v>0</v>
          </cell>
          <cell r="I252">
            <v>6</v>
          </cell>
          <cell r="J252">
            <v>6</v>
          </cell>
          <cell r="K252">
            <v>0</v>
          </cell>
        </row>
        <row r="253">
          <cell r="B253">
            <v>2112</v>
          </cell>
          <cell r="C253" t="str">
            <v>0-0000-0001-0636</v>
          </cell>
          <cell r="D253" t="str">
            <v>FUNDACION DE AYUDA AL DEBIL MENTAL AC</v>
          </cell>
          <cell r="E253">
            <v>0</v>
          </cell>
          <cell r="F253">
            <v>335154</v>
          </cell>
          <cell r="G253">
            <v>335154</v>
          </cell>
          <cell r="H253">
            <v>0</v>
          </cell>
          <cell r="I253">
            <v>6</v>
          </cell>
          <cell r="J253">
            <v>6</v>
          </cell>
          <cell r="K253">
            <v>0</v>
          </cell>
        </row>
        <row r="254">
          <cell r="B254">
            <v>2112</v>
          </cell>
          <cell r="C254" t="str">
            <v>0-0000-0001-0658</v>
          </cell>
          <cell r="D254" t="str">
            <v>CORRAL RIOS MARISOLINE</v>
          </cell>
          <cell r="E254">
            <v>0</v>
          </cell>
          <cell r="F254">
            <v>2088</v>
          </cell>
          <cell r="G254">
            <v>2088</v>
          </cell>
          <cell r="H254">
            <v>0</v>
          </cell>
          <cell r="I254">
            <v>6</v>
          </cell>
          <cell r="J254">
            <v>6</v>
          </cell>
          <cell r="K254">
            <v>0</v>
          </cell>
        </row>
        <row r="255">
          <cell r="B255">
            <v>2112</v>
          </cell>
          <cell r="C255" t="str">
            <v>0-0000-0001-0706</v>
          </cell>
          <cell r="D255" t="str">
            <v>SEGURIDAD PRIVADA INTEGRAL MANAVIL SA DE</v>
          </cell>
          <cell r="E255">
            <v>752636.99</v>
          </cell>
          <cell r="F255">
            <v>4537850.4400000004</v>
          </cell>
          <cell r="G255">
            <v>3785213.45</v>
          </cell>
          <cell r="H255">
            <v>0</v>
          </cell>
          <cell r="I255">
            <v>6</v>
          </cell>
          <cell r="J255">
            <v>6</v>
          </cell>
          <cell r="K255">
            <v>-752636.99</v>
          </cell>
        </row>
        <row r="256">
          <cell r="B256">
            <v>2112</v>
          </cell>
          <cell r="C256" t="str">
            <v>0-0000-0001-0714</v>
          </cell>
          <cell r="D256" t="str">
            <v>PUENTE CABRERA MARCO ANTONIO</v>
          </cell>
          <cell r="E256">
            <v>0</v>
          </cell>
          <cell r="F256">
            <v>14432.7</v>
          </cell>
          <cell r="G256">
            <v>14432.7</v>
          </cell>
          <cell r="H256">
            <v>0</v>
          </cell>
          <cell r="I256">
            <v>6</v>
          </cell>
          <cell r="J256">
            <v>6</v>
          </cell>
          <cell r="K256">
            <v>0</v>
          </cell>
        </row>
        <row r="257">
          <cell r="B257">
            <v>2112</v>
          </cell>
          <cell r="C257" t="str">
            <v>0-0000-0001-0718</v>
          </cell>
          <cell r="D257" t="str">
            <v>RODRIGUEZ GARCIA FLAVIO FRANCISCO</v>
          </cell>
          <cell r="E257">
            <v>0</v>
          </cell>
          <cell r="F257">
            <v>6554.37</v>
          </cell>
          <cell r="G257">
            <v>6554.37</v>
          </cell>
          <cell r="H257">
            <v>0</v>
          </cell>
          <cell r="I257">
            <v>6</v>
          </cell>
          <cell r="J257">
            <v>6</v>
          </cell>
          <cell r="K257">
            <v>0</v>
          </cell>
        </row>
        <row r="258">
          <cell r="B258">
            <v>2112</v>
          </cell>
          <cell r="C258" t="str">
            <v>0-0000-0001-0731</v>
          </cell>
          <cell r="D258" t="str">
            <v>DSOFT SA DE CV</v>
          </cell>
          <cell r="E258">
            <v>0</v>
          </cell>
          <cell r="F258">
            <v>4872</v>
          </cell>
          <cell r="G258">
            <v>4872</v>
          </cell>
          <cell r="H258">
            <v>0</v>
          </cell>
          <cell r="I258">
            <v>6</v>
          </cell>
          <cell r="J258">
            <v>6</v>
          </cell>
          <cell r="K258">
            <v>0</v>
          </cell>
        </row>
        <row r="259">
          <cell r="B259">
            <v>2112</v>
          </cell>
          <cell r="C259" t="str">
            <v>0-0000-0001-0749</v>
          </cell>
          <cell r="D259" t="str">
            <v>PRODUCCIONES EQUS</v>
          </cell>
          <cell r="E259">
            <v>0</v>
          </cell>
          <cell r="F259">
            <v>140000</v>
          </cell>
          <cell r="G259">
            <v>140000</v>
          </cell>
          <cell r="H259">
            <v>0</v>
          </cell>
          <cell r="I259">
            <v>6</v>
          </cell>
          <cell r="J259">
            <v>6</v>
          </cell>
          <cell r="K259">
            <v>0</v>
          </cell>
        </row>
        <row r="260">
          <cell r="B260">
            <v>2112</v>
          </cell>
          <cell r="C260" t="str">
            <v>0-0000-0001-0776</v>
          </cell>
          <cell r="D260" t="str">
            <v>TECNOLOGÍA FARMACÉUTICA SA DE CV</v>
          </cell>
          <cell r="E260">
            <v>0</v>
          </cell>
          <cell r="F260">
            <v>59673</v>
          </cell>
          <cell r="G260">
            <v>59673</v>
          </cell>
          <cell r="H260">
            <v>0</v>
          </cell>
          <cell r="I260">
            <v>6</v>
          </cell>
          <cell r="J260">
            <v>6</v>
          </cell>
          <cell r="K260">
            <v>0</v>
          </cell>
        </row>
        <row r="261">
          <cell r="B261">
            <v>2112</v>
          </cell>
          <cell r="C261" t="str">
            <v>0-0000-0001-0783</v>
          </cell>
          <cell r="D261" t="str">
            <v>COMERCIALIZADORA DE PAÑALES Y DERIVADOS</v>
          </cell>
          <cell r="E261">
            <v>0</v>
          </cell>
          <cell r="F261">
            <v>203477.25</v>
          </cell>
          <cell r="G261">
            <v>203477.25</v>
          </cell>
          <cell r="H261">
            <v>0</v>
          </cell>
          <cell r="I261">
            <v>6</v>
          </cell>
          <cell r="J261">
            <v>6</v>
          </cell>
          <cell r="K261">
            <v>0</v>
          </cell>
        </row>
        <row r="262">
          <cell r="B262">
            <v>2112</v>
          </cell>
          <cell r="C262" t="str">
            <v>0-0000-0001-0812</v>
          </cell>
          <cell r="D262" t="str">
            <v>TOTAL PLAY TELECOMUNICACIONES SA DE CV</v>
          </cell>
          <cell r="E262">
            <v>0</v>
          </cell>
          <cell r="F262">
            <v>20394</v>
          </cell>
          <cell r="G262">
            <v>20394</v>
          </cell>
          <cell r="H262">
            <v>0</v>
          </cell>
          <cell r="I262">
            <v>6</v>
          </cell>
          <cell r="J262">
            <v>6</v>
          </cell>
          <cell r="K262">
            <v>0</v>
          </cell>
        </row>
        <row r="263">
          <cell r="B263">
            <v>2112</v>
          </cell>
          <cell r="C263" t="str">
            <v>0-0000-0001-0845</v>
          </cell>
          <cell r="D263" t="str">
            <v>REHABILITACIÓN FÍSICA Y NEUROLÓGICA SA D</v>
          </cell>
          <cell r="E263">
            <v>0</v>
          </cell>
          <cell r="F263">
            <v>17887.2</v>
          </cell>
          <cell r="G263">
            <v>17887.2</v>
          </cell>
          <cell r="H263">
            <v>0</v>
          </cell>
          <cell r="I263">
            <v>6</v>
          </cell>
          <cell r="J263">
            <v>6</v>
          </cell>
          <cell r="K263">
            <v>0</v>
          </cell>
        </row>
        <row r="264">
          <cell r="B264">
            <v>2112</v>
          </cell>
          <cell r="C264" t="str">
            <v>0-0000-0001-0861</v>
          </cell>
          <cell r="D264" t="str">
            <v>TOYOMOTORS, SA DE CV</v>
          </cell>
          <cell r="E264">
            <v>0</v>
          </cell>
          <cell r="F264">
            <v>12777.43</v>
          </cell>
          <cell r="G264">
            <v>12777.43</v>
          </cell>
          <cell r="H264">
            <v>0</v>
          </cell>
          <cell r="I264">
            <v>6</v>
          </cell>
          <cell r="J264">
            <v>6</v>
          </cell>
          <cell r="K264">
            <v>0</v>
          </cell>
        </row>
        <row r="265">
          <cell r="B265">
            <v>2112</v>
          </cell>
          <cell r="C265" t="str">
            <v>0-0000-0001-0862</v>
          </cell>
          <cell r="D265" t="str">
            <v>SAN JORGE Y CIA, S.A. DE C.V.</v>
          </cell>
          <cell r="E265">
            <v>0</v>
          </cell>
          <cell r="F265">
            <v>59851.39</v>
          </cell>
          <cell r="G265">
            <v>59851.39</v>
          </cell>
          <cell r="H265">
            <v>0</v>
          </cell>
          <cell r="I265">
            <v>6</v>
          </cell>
          <cell r="J265">
            <v>6</v>
          </cell>
          <cell r="K265">
            <v>0</v>
          </cell>
        </row>
        <row r="266">
          <cell r="B266">
            <v>2112</v>
          </cell>
          <cell r="C266" t="str">
            <v>0-0000-0001-0866</v>
          </cell>
          <cell r="D266" t="str">
            <v>PRODUCTOS BASICOS MERO S DE R.L DE C.V|</v>
          </cell>
          <cell r="E266">
            <v>0</v>
          </cell>
          <cell r="F266">
            <v>535707.41</v>
          </cell>
          <cell r="G266">
            <v>535707.41</v>
          </cell>
          <cell r="H266">
            <v>0</v>
          </cell>
          <cell r="I266">
            <v>6</v>
          </cell>
          <cell r="J266">
            <v>6</v>
          </cell>
          <cell r="K266">
            <v>0</v>
          </cell>
        </row>
        <row r="267">
          <cell r="B267">
            <v>2112</v>
          </cell>
          <cell r="C267" t="str">
            <v>0-0000-0001-0887</v>
          </cell>
          <cell r="D267" t="str">
            <v>ROMAN FLORES JAVIER</v>
          </cell>
          <cell r="E267">
            <v>0</v>
          </cell>
          <cell r="F267">
            <v>183489.36</v>
          </cell>
          <cell r="G267">
            <v>183489.36</v>
          </cell>
          <cell r="H267">
            <v>0</v>
          </cell>
          <cell r="I267">
            <v>6</v>
          </cell>
          <cell r="J267">
            <v>6</v>
          </cell>
          <cell r="K267">
            <v>0</v>
          </cell>
        </row>
        <row r="268">
          <cell r="B268">
            <v>2112</v>
          </cell>
          <cell r="C268" t="str">
            <v>0-0000-0001-0893</v>
          </cell>
          <cell r="D268" t="str">
            <v>HEMMOVIL S.A DE C.V</v>
          </cell>
          <cell r="E268">
            <v>0</v>
          </cell>
          <cell r="F268">
            <v>4633.1000000000004</v>
          </cell>
          <cell r="G268">
            <v>4633.1000000000004</v>
          </cell>
          <cell r="H268">
            <v>0</v>
          </cell>
          <cell r="I268">
            <v>6</v>
          </cell>
          <cell r="J268">
            <v>6</v>
          </cell>
          <cell r="K268">
            <v>0</v>
          </cell>
        </row>
        <row r="269">
          <cell r="B269">
            <v>2112</v>
          </cell>
          <cell r="C269" t="str">
            <v>0-0000-0001-0917</v>
          </cell>
          <cell r="D269" t="str">
            <v>HOGARAMA DE LEON, SA DE CV</v>
          </cell>
          <cell r="E269">
            <v>0</v>
          </cell>
          <cell r="F269">
            <v>285501.39</v>
          </cell>
          <cell r="G269">
            <v>285501.39</v>
          </cell>
          <cell r="H269">
            <v>0</v>
          </cell>
          <cell r="I269">
            <v>6</v>
          </cell>
          <cell r="J269">
            <v>6</v>
          </cell>
          <cell r="K269">
            <v>0</v>
          </cell>
        </row>
        <row r="270">
          <cell r="B270">
            <v>2112</v>
          </cell>
          <cell r="C270" t="str">
            <v>0-0000-0001-0924</v>
          </cell>
          <cell r="D270" t="str">
            <v>DISTRIBUIDORA AUTOMOTRIZ CALLEJA S.A DE</v>
          </cell>
          <cell r="E270">
            <v>0</v>
          </cell>
          <cell r="F270">
            <v>6960</v>
          </cell>
          <cell r="G270">
            <v>6960</v>
          </cell>
          <cell r="H270">
            <v>0</v>
          </cell>
          <cell r="I270">
            <v>6</v>
          </cell>
          <cell r="J270">
            <v>6</v>
          </cell>
          <cell r="K270">
            <v>0</v>
          </cell>
        </row>
        <row r="271">
          <cell r="B271">
            <v>2112</v>
          </cell>
          <cell r="C271" t="str">
            <v>0-0000-0001-0925</v>
          </cell>
          <cell r="D271" t="str">
            <v>GASCA OBREGÓN DANIEL</v>
          </cell>
          <cell r="E271">
            <v>0</v>
          </cell>
          <cell r="F271">
            <v>150336</v>
          </cell>
          <cell r="G271">
            <v>150336</v>
          </cell>
          <cell r="H271">
            <v>0</v>
          </cell>
          <cell r="I271">
            <v>6</v>
          </cell>
          <cell r="J271">
            <v>6</v>
          </cell>
          <cell r="K271">
            <v>0</v>
          </cell>
        </row>
        <row r="272">
          <cell r="B272">
            <v>2112</v>
          </cell>
          <cell r="C272" t="str">
            <v>0-0000-0001-0937</v>
          </cell>
          <cell r="D272" t="str">
            <v>GUARDIAN AUTOMOTRIZ S.A DE C.V</v>
          </cell>
          <cell r="E272">
            <v>0</v>
          </cell>
          <cell r="F272">
            <v>75953.03</v>
          </cell>
          <cell r="G272">
            <v>75953.03</v>
          </cell>
          <cell r="H272">
            <v>0</v>
          </cell>
          <cell r="I272">
            <v>6</v>
          </cell>
          <cell r="J272">
            <v>6</v>
          </cell>
          <cell r="K272">
            <v>0</v>
          </cell>
        </row>
        <row r="273">
          <cell r="B273">
            <v>2112</v>
          </cell>
          <cell r="C273" t="str">
            <v>0-0000-0001-0953</v>
          </cell>
          <cell r="D273" t="str">
            <v>JORGE SHEIKO HERNANDEZ SAINZ</v>
          </cell>
          <cell r="E273">
            <v>0</v>
          </cell>
          <cell r="F273">
            <v>139895.23000000001</v>
          </cell>
          <cell r="G273">
            <v>139895.23000000001</v>
          </cell>
          <cell r="H273">
            <v>0</v>
          </cell>
          <cell r="I273">
            <v>6</v>
          </cell>
          <cell r="J273">
            <v>6</v>
          </cell>
          <cell r="K273">
            <v>0</v>
          </cell>
        </row>
        <row r="274">
          <cell r="B274">
            <v>2112</v>
          </cell>
          <cell r="C274" t="str">
            <v>0-0000-0001-0964</v>
          </cell>
          <cell r="D274" t="str">
            <v>SORIA GASCA FELIPE</v>
          </cell>
          <cell r="E274">
            <v>0</v>
          </cell>
          <cell r="F274">
            <v>5000</v>
          </cell>
          <cell r="G274">
            <v>5000</v>
          </cell>
          <cell r="H274">
            <v>0</v>
          </cell>
          <cell r="I274">
            <v>6</v>
          </cell>
          <cell r="J274">
            <v>6</v>
          </cell>
          <cell r="K274">
            <v>0</v>
          </cell>
        </row>
        <row r="275">
          <cell r="B275">
            <v>2112</v>
          </cell>
          <cell r="C275" t="str">
            <v>0-0000-0001-0965</v>
          </cell>
          <cell r="D275" t="str">
            <v>ANGEL AMEZQUITA ADRIANA</v>
          </cell>
          <cell r="E275">
            <v>0</v>
          </cell>
          <cell r="F275">
            <v>31210</v>
          </cell>
          <cell r="G275">
            <v>31210</v>
          </cell>
          <cell r="H275">
            <v>0</v>
          </cell>
          <cell r="I275">
            <v>6</v>
          </cell>
          <cell r="J275">
            <v>6</v>
          </cell>
          <cell r="K275">
            <v>0</v>
          </cell>
        </row>
        <row r="276">
          <cell r="B276">
            <v>2112</v>
          </cell>
          <cell r="C276" t="str">
            <v>0-0000-0001-0970</v>
          </cell>
          <cell r="D276" t="str">
            <v>HEARING COLORS S.A. DE C.V.</v>
          </cell>
          <cell r="E276">
            <v>0</v>
          </cell>
          <cell r="F276">
            <v>207099.74</v>
          </cell>
          <cell r="G276">
            <v>207099.74</v>
          </cell>
          <cell r="H276">
            <v>0</v>
          </cell>
          <cell r="I276">
            <v>6</v>
          </cell>
          <cell r="J276">
            <v>6</v>
          </cell>
          <cell r="K276">
            <v>0</v>
          </cell>
        </row>
        <row r="277">
          <cell r="B277">
            <v>2112</v>
          </cell>
          <cell r="C277" t="str">
            <v>0-0000-0001-0980</v>
          </cell>
          <cell r="D277" t="str">
            <v>SEGOVIA FLORES MARIA DEL SAGRADO CORAZON</v>
          </cell>
          <cell r="E277">
            <v>0</v>
          </cell>
          <cell r="F277">
            <v>67558.399999999994</v>
          </cell>
          <cell r="G277">
            <v>67558.399999999994</v>
          </cell>
          <cell r="H277">
            <v>0</v>
          </cell>
          <cell r="I277">
            <v>6</v>
          </cell>
          <cell r="J277">
            <v>6</v>
          </cell>
          <cell r="K277">
            <v>0</v>
          </cell>
        </row>
        <row r="278">
          <cell r="B278">
            <v>2112</v>
          </cell>
          <cell r="C278" t="str">
            <v>0-0000-0001-0981</v>
          </cell>
          <cell r="D278" t="str">
            <v>AZORIN VEGA JUAN CARLOS</v>
          </cell>
          <cell r="E278">
            <v>327.07</v>
          </cell>
          <cell r="F278">
            <v>1651.59</v>
          </cell>
          <cell r="G278">
            <v>1324.52</v>
          </cell>
          <cell r="H278">
            <v>0</v>
          </cell>
          <cell r="I278">
            <v>6</v>
          </cell>
          <cell r="J278">
            <v>6</v>
          </cell>
          <cell r="K278">
            <v>-327.07</v>
          </cell>
        </row>
        <row r="279">
          <cell r="B279">
            <v>2112</v>
          </cell>
          <cell r="C279" t="str">
            <v>0-0000-0001-0986</v>
          </cell>
          <cell r="D279" t="str">
            <v>LLANTAS DEL LAGO SA DE CV</v>
          </cell>
          <cell r="E279">
            <v>0</v>
          </cell>
          <cell r="F279">
            <v>37746</v>
          </cell>
          <cell r="G279">
            <v>37746</v>
          </cell>
          <cell r="H279">
            <v>0</v>
          </cell>
          <cell r="I279">
            <v>6</v>
          </cell>
          <cell r="J279">
            <v>6</v>
          </cell>
          <cell r="K279">
            <v>0</v>
          </cell>
        </row>
        <row r="280">
          <cell r="B280">
            <v>2112</v>
          </cell>
          <cell r="C280" t="str">
            <v>0-0000-0001-1008</v>
          </cell>
          <cell r="D280" t="str">
            <v>GUZMAN OLIVA JOSE LUIS</v>
          </cell>
          <cell r="E280">
            <v>0</v>
          </cell>
          <cell r="F280">
            <v>32849.99</v>
          </cell>
          <cell r="G280">
            <v>32849.99</v>
          </cell>
          <cell r="H280">
            <v>0</v>
          </cell>
          <cell r="I280">
            <v>6</v>
          </cell>
          <cell r="J280">
            <v>6</v>
          </cell>
          <cell r="K280">
            <v>0</v>
          </cell>
        </row>
        <row r="281">
          <cell r="B281">
            <v>2112</v>
          </cell>
          <cell r="C281" t="str">
            <v>0-0000-0001-1019</v>
          </cell>
          <cell r="D281" t="str">
            <v>SUNTRONICS DEL BAJIO SA DE CV</v>
          </cell>
          <cell r="E281">
            <v>0</v>
          </cell>
          <cell r="F281">
            <v>2030</v>
          </cell>
          <cell r="G281">
            <v>2030</v>
          </cell>
          <cell r="H281">
            <v>0</v>
          </cell>
          <cell r="I281">
            <v>6</v>
          </cell>
          <cell r="J281">
            <v>6</v>
          </cell>
          <cell r="K281">
            <v>0</v>
          </cell>
        </row>
        <row r="282">
          <cell r="B282">
            <v>2112</v>
          </cell>
          <cell r="C282" t="str">
            <v>0-0000-0001-1029</v>
          </cell>
          <cell r="D282" t="str">
            <v>GALLARDO CORONADO NORA REBECA</v>
          </cell>
          <cell r="E282">
            <v>7226.8</v>
          </cell>
          <cell r="F282">
            <v>1672037.37</v>
          </cell>
          <cell r="G282">
            <v>1664810.57</v>
          </cell>
          <cell r="H282">
            <v>0</v>
          </cell>
          <cell r="I282">
            <v>6</v>
          </cell>
          <cell r="J282">
            <v>6</v>
          </cell>
          <cell r="K282">
            <v>-7226.8</v>
          </cell>
        </row>
        <row r="283">
          <cell r="B283">
            <v>2112</v>
          </cell>
          <cell r="C283" t="str">
            <v>0-0000-0001-1032</v>
          </cell>
          <cell r="D283" t="str">
            <v>MEXICO GO HUNTING S.A. DE C.V.</v>
          </cell>
          <cell r="E283">
            <v>0</v>
          </cell>
          <cell r="F283">
            <v>110378.55</v>
          </cell>
          <cell r="G283">
            <v>110378.55</v>
          </cell>
          <cell r="H283">
            <v>0</v>
          </cell>
          <cell r="I283">
            <v>6</v>
          </cell>
          <cell r="J283">
            <v>6</v>
          </cell>
          <cell r="K283">
            <v>0</v>
          </cell>
        </row>
        <row r="284">
          <cell r="B284">
            <v>2112</v>
          </cell>
          <cell r="C284" t="str">
            <v>0-0000-0001-1034</v>
          </cell>
          <cell r="D284" t="str">
            <v>ENRIQUEZ NASSER GUILLERMO</v>
          </cell>
          <cell r="E284">
            <v>0</v>
          </cell>
          <cell r="F284">
            <v>15562.99</v>
          </cell>
          <cell r="G284">
            <v>15562.99</v>
          </cell>
          <cell r="H284">
            <v>0</v>
          </cell>
          <cell r="I284">
            <v>6</v>
          </cell>
          <cell r="J284">
            <v>6</v>
          </cell>
          <cell r="K284">
            <v>0</v>
          </cell>
        </row>
        <row r="285">
          <cell r="B285">
            <v>2112</v>
          </cell>
          <cell r="C285" t="str">
            <v>0-0000-0001-1035</v>
          </cell>
          <cell r="D285" t="str">
            <v>MONEDERO ELECTRÓNICO XIGA, SA DE CV</v>
          </cell>
          <cell r="E285">
            <v>18082.330000000002</v>
          </cell>
          <cell r="F285">
            <v>298602.03000000003</v>
          </cell>
          <cell r="G285">
            <v>280519.7</v>
          </cell>
          <cell r="H285">
            <v>0</v>
          </cell>
          <cell r="I285">
            <v>6</v>
          </cell>
          <cell r="J285">
            <v>6</v>
          </cell>
          <cell r="K285">
            <v>-18082.330000000002</v>
          </cell>
        </row>
        <row r="286">
          <cell r="B286">
            <v>2112</v>
          </cell>
          <cell r="C286" t="str">
            <v>0-0000-0001-1048</v>
          </cell>
          <cell r="D286" t="str">
            <v>CENTRO NEFROLÓGICO RENALMEDIC, S. DE R.L</v>
          </cell>
          <cell r="E286">
            <v>0</v>
          </cell>
          <cell r="F286">
            <v>24400</v>
          </cell>
          <cell r="G286">
            <v>24400</v>
          </cell>
          <cell r="H286">
            <v>0</v>
          </cell>
          <cell r="I286">
            <v>6</v>
          </cell>
          <cell r="J286">
            <v>6</v>
          </cell>
          <cell r="K286">
            <v>0</v>
          </cell>
        </row>
        <row r="287">
          <cell r="B287">
            <v>2112</v>
          </cell>
          <cell r="C287" t="str">
            <v>0-0000-0001-1056</v>
          </cell>
          <cell r="D287" t="str">
            <v>DEQMED SA DE CV</v>
          </cell>
          <cell r="E287">
            <v>0</v>
          </cell>
          <cell r="F287">
            <v>3347.98</v>
          </cell>
          <cell r="G287">
            <v>3347.98</v>
          </cell>
          <cell r="H287">
            <v>0</v>
          </cell>
          <cell r="I287">
            <v>6</v>
          </cell>
          <cell r="J287">
            <v>6</v>
          </cell>
          <cell r="K287">
            <v>0</v>
          </cell>
        </row>
        <row r="288">
          <cell r="B288">
            <v>2112</v>
          </cell>
          <cell r="C288" t="str">
            <v>0-0000-0001-1064</v>
          </cell>
          <cell r="D288" t="str">
            <v>CABRERA GONZALEZ OSVALDO</v>
          </cell>
          <cell r="E288">
            <v>0</v>
          </cell>
          <cell r="F288">
            <v>22910</v>
          </cell>
          <cell r="G288">
            <v>22910</v>
          </cell>
          <cell r="H288">
            <v>0</v>
          </cell>
          <cell r="I288">
            <v>6</v>
          </cell>
          <cell r="J288">
            <v>6</v>
          </cell>
          <cell r="K288">
            <v>0</v>
          </cell>
        </row>
        <row r="289">
          <cell r="B289">
            <v>2112</v>
          </cell>
          <cell r="C289" t="str">
            <v>0-0000-0001-1066</v>
          </cell>
          <cell r="D289" t="str">
            <v>VEGA MORENO JUAN MANUEL</v>
          </cell>
          <cell r="E289">
            <v>0</v>
          </cell>
          <cell r="F289">
            <v>52398.36</v>
          </cell>
          <cell r="G289">
            <v>52398.36</v>
          </cell>
          <cell r="H289">
            <v>0</v>
          </cell>
          <cell r="I289">
            <v>6</v>
          </cell>
          <cell r="J289">
            <v>6</v>
          </cell>
          <cell r="K289">
            <v>0</v>
          </cell>
        </row>
        <row r="290">
          <cell r="B290">
            <v>2112</v>
          </cell>
          <cell r="C290" t="str">
            <v>0-0000-0001-1072</v>
          </cell>
          <cell r="D290" t="str">
            <v>GOMEZ LOZORNIO JULIO CESAR</v>
          </cell>
          <cell r="E290">
            <v>0</v>
          </cell>
          <cell r="F290">
            <v>190107.54</v>
          </cell>
          <cell r="G290">
            <v>190107.54</v>
          </cell>
          <cell r="H290">
            <v>0</v>
          </cell>
          <cell r="I290">
            <v>6</v>
          </cell>
          <cell r="J290">
            <v>6</v>
          </cell>
          <cell r="K290">
            <v>0</v>
          </cell>
        </row>
        <row r="291">
          <cell r="B291">
            <v>2112</v>
          </cell>
          <cell r="C291" t="str">
            <v>0-0000-0001-1078</v>
          </cell>
          <cell r="D291" t="str">
            <v>COMPAÑIA DE AUDIOLOGIA Y SISTEMAS MEDICO</v>
          </cell>
          <cell r="E291">
            <v>0</v>
          </cell>
          <cell r="F291">
            <v>38640.76</v>
          </cell>
          <cell r="G291">
            <v>38640.76</v>
          </cell>
          <cell r="H291">
            <v>0</v>
          </cell>
          <cell r="I291">
            <v>6</v>
          </cell>
          <cell r="J291">
            <v>6</v>
          </cell>
          <cell r="K291">
            <v>0</v>
          </cell>
        </row>
        <row r="292">
          <cell r="B292">
            <v>2112</v>
          </cell>
          <cell r="C292" t="str">
            <v>0-0000-0001-1086</v>
          </cell>
          <cell r="D292" t="str">
            <v>JAIME RODRÍGUEZ JOSE ALFREDO</v>
          </cell>
          <cell r="E292">
            <v>0</v>
          </cell>
          <cell r="F292">
            <v>47200.4</v>
          </cell>
          <cell r="G292">
            <v>47200.4</v>
          </cell>
          <cell r="H292">
            <v>0</v>
          </cell>
          <cell r="I292">
            <v>6</v>
          </cell>
          <cell r="J292">
            <v>6</v>
          </cell>
          <cell r="K292">
            <v>0</v>
          </cell>
        </row>
        <row r="293">
          <cell r="B293">
            <v>2112</v>
          </cell>
          <cell r="C293" t="str">
            <v>0-0000-0001-1087</v>
          </cell>
          <cell r="D293" t="str">
            <v>DANTE MEDICAL S.A. DE C.V.</v>
          </cell>
          <cell r="E293">
            <v>0</v>
          </cell>
          <cell r="F293">
            <v>115316.08</v>
          </cell>
          <cell r="G293">
            <v>115316.08</v>
          </cell>
          <cell r="H293">
            <v>0</v>
          </cell>
          <cell r="I293">
            <v>6</v>
          </cell>
          <cell r="J293">
            <v>6</v>
          </cell>
          <cell r="K293">
            <v>0</v>
          </cell>
        </row>
        <row r="294">
          <cell r="B294">
            <v>2112</v>
          </cell>
          <cell r="C294" t="str">
            <v>0-0000-0001-1091</v>
          </cell>
          <cell r="D294" t="str">
            <v>VEGA CASTILLO JESUS LUIS</v>
          </cell>
          <cell r="E294">
            <v>0</v>
          </cell>
          <cell r="F294">
            <v>6957.5</v>
          </cell>
          <cell r="G294">
            <v>6957.5</v>
          </cell>
          <cell r="H294">
            <v>0</v>
          </cell>
          <cell r="I294">
            <v>6</v>
          </cell>
          <cell r="J294">
            <v>6</v>
          </cell>
          <cell r="K294">
            <v>0</v>
          </cell>
        </row>
        <row r="295">
          <cell r="B295">
            <v>2112</v>
          </cell>
          <cell r="C295" t="str">
            <v>0-0000-0001-1092</v>
          </cell>
          <cell r="D295" t="str">
            <v>SEGUROS SURA S.A. DE C.V.</v>
          </cell>
          <cell r="E295">
            <v>0</v>
          </cell>
          <cell r="F295">
            <v>14690.76</v>
          </cell>
          <cell r="G295">
            <v>14690.76</v>
          </cell>
          <cell r="H295">
            <v>0</v>
          </cell>
          <cell r="I295">
            <v>6</v>
          </cell>
          <cell r="J295">
            <v>6</v>
          </cell>
          <cell r="K295">
            <v>0</v>
          </cell>
        </row>
        <row r="296">
          <cell r="B296">
            <v>2112</v>
          </cell>
          <cell r="C296" t="str">
            <v>0-0000-0001-1093</v>
          </cell>
          <cell r="D296" t="str">
            <v>HURTADO ALEJANDRO</v>
          </cell>
          <cell r="E296">
            <v>0</v>
          </cell>
          <cell r="F296">
            <v>10559.98</v>
          </cell>
          <cell r="G296">
            <v>10559.98</v>
          </cell>
          <cell r="H296">
            <v>0</v>
          </cell>
          <cell r="I296">
            <v>6</v>
          </cell>
          <cell r="J296">
            <v>6</v>
          </cell>
          <cell r="K296">
            <v>0</v>
          </cell>
        </row>
        <row r="297">
          <cell r="B297">
            <v>2112</v>
          </cell>
          <cell r="C297" t="str">
            <v>0-0000-0001-1096</v>
          </cell>
          <cell r="D297" t="str">
            <v>ARROYO MORENO IVAN</v>
          </cell>
          <cell r="E297">
            <v>0</v>
          </cell>
          <cell r="F297">
            <v>13400</v>
          </cell>
          <cell r="G297">
            <v>13400</v>
          </cell>
          <cell r="H297">
            <v>0</v>
          </cell>
          <cell r="I297">
            <v>6</v>
          </cell>
          <cell r="J297">
            <v>6</v>
          </cell>
          <cell r="K297">
            <v>0</v>
          </cell>
        </row>
        <row r="298">
          <cell r="B298">
            <v>2112</v>
          </cell>
          <cell r="C298" t="str">
            <v>0-0000-0001-1097</v>
          </cell>
          <cell r="D298" t="str">
            <v>LIRA MUÑOZ KARLA ROSELL</v>
          </cell>
          <cell r="E298">
            <v>0</v>
          </cell>
          <cell r="F298">
            <v>234227.44</v>
          </cell>
          <cell r="G298">
            <v>234227.44</v>
          </cell>
          <cell r="H298">
            <v>0</v>
          </cell>
          <cell r="I298">
            <v>6</v>
          </cell>
          <cell r="J298">
            <v>6</v>
          </cell>
          <cell r="K298">
            <v>0</v>
          </cell>
        </row>
        <row r="299">
          <cell r="B299">
            <v>2112</v>
          </cell>
          <cell r="C299" t="str">
            <v>0-0000-0001-1099</v>
          </cell>
          <cell r="D299" t="str">
            <v>CIATEC, A.C.</v>
          </cell>
          <cell r="E299">
            <v>0</v>
          </cell>
          <cell r="F299">
            <v>1000000</v>
          </cell>
          <cell r="G299">
            <v>1000000</v>
          </cell>
          <cell r="H299">
            <v>0</v>
          </cell>
          <cell r="I299">
            <v>6</v>
          </cell>
          <cell r="J299">
            <v>6</v>
          </cell>
          <cell r="K299">
            <v>0</v>
          </cell>
        </row>
        <row r="300">
          <cell r="B300">
            <v>2112</v>
          </cell>
          <cell r="C300" t="str">
            <v>0-0000-0001-1102</v>
          </cell>
          <cell r="D300" t="str">
            <v>LOPEZ RAMIREZ CLARA FRANCISCA</v>
          </cell>
          <cell r="E300">
            <v>0</v>
          </cell>
          <cell r="F300">
            <v>40815</v>
          </cell>
          <cell r="G300">
            <v>40815</v>
          </cell>
          <cell r="H300">
            <v>0</v>
          </cell>
          <cell r="I300">
            <v>6</v>
          </cell>
          <cell r="J300">
            <v>6</v>
          </cell>
          <cell r="K300">
            <v>0</v>
          </cell>
        </row>
        <row r="301">
          <cell r="B301">
            <v>2112</v>
          </cell>
          <cell r="C301" t="str">
            <v>0-0000-0001-1104</v>
          </cell>
          <cell r="D301" t="str">
            <v>MED RENT S.A. DE C.V.</v>
          </cell>
          <cell r="E301">
            <v>0</v>
          </cell>
          <cell r="F301">
            <v>26527.69</v>
          </cell>
          <cell r="G301">
            <v>26527.69</v>
          </cell>
          <cell r="H301">
            <v>0</v>
          </cell>
          <cell r="I301">
            <v>6</v>
          </cell>
          <cell r="J301">
            <v>6</v>
          </cell>
          <cell r="K301">
            <v>0</v>
          </cell>
        </row>
        <row r="302">
          <cell r="B302">
            <v>2112</v>
          </cell>
          <cell r="C302" t="str">
            <v>0-0000-0001-1109</v>
          </cell>
          <cell r="D302" t="str">
            <v>SOLUCIONES DE OFICINAS Y ESCUELAS DEL BA</v>
          </cell>
          <cell r="E302">
            <v>0</v>
          </cell>
          <cell r="F302">
            <v>143636.85</v>
          </cell>
          <cell r="G302">
            <v>143636.85</v>
          </cell>
          <cell r="H302">
            <v>0</v>
          </cell>
          <cell r="I302">
            <v>6</v>
          </cell>
          <cell r="J302">
            <v>6</v>
          </cell>
          <cell r="K302">
            <v>0</v>
          </cell>
        </row>
        <row r="303">
          <cell r="B303">
            <v>2112</v>
          </cell>
          <cell r="C303" t="str">
            <v>0-0000-0001-1112</v>
          </cell>
          <cell r="D303" t="str">
            <v>IBARRA CASADO MARIA FERNANDA</v>
          </cell>
          <cell r="E303">
            <v>17945.2</v>
          </cell>
          <cell r="F303">
            <v>17945.2</v>
          </cell>
          <cell r="G303">
            <v>0</v>
          </cell>
          <cell r="H303">
            <v>0</v>
          </cell>
          <cell r="I303">
            <v>6</v>
          </cell>
          <cell r="J303">
            <v>6</v>
          </cell>
          <cell r="K303">
            <v>-17945.2</v>
          </cell>
        </row>
        <row r="304">
          <cell r="B304">
            <v>2112</v>
          </cell>
          <cell r="C304" t="str">
            <v>0-0000-0001-1113</v>
          </cell>
          <cell r="D304" t="str">
            <v>PROPIMEX S DE RL DE CV</v>
          </cell>
          <cell r="E304">
            <v>5775</v>
          </cell>
          <cell r="F304">
            <v>100298.01</v>
          </cell>
          <cell r="G304">
            <v>94523.01</v>
          </cell>
          <cell r="H304">
            <v>0</v>
          </cell>
          <cell r="I304">
            <v>6</v>
          </cell>
          <cell r="J304">
            <v>6</v>
          </cell>
          <cell r="K304">
            <v>-5775</v>
          </cell>
        </row>
        <row r="305">
          <cell r="B305">
            <v>2112</v>
          </cell>
          <cell r="C305" t="str">
            <v>0-0000-0001-1116</v>
          </cell>
          <cell r="D305" t="str">
            <v>VILLEGAS GAMIÑO JUAN ARTURO</v>
          </cell>
          <cell r="E305">
            <v>0</v>
          </cell>
          <cell r="F305">
            <v>484170.55</v>
          </cell>
          <cell r="G305">
            <v>484170.55</v>
          </cell>
          <cell r="H305">
            <v>0</v>
          </cell>
          <cell r="I305">
            <v>6</v>
          </cell>
          <cell r="J305">
            <v>6</v>
          </cell>
          <cell r="K305">
            <v>0</v>
          </cell>
        </row>
        <row r="306">
          <cell r="B306">
            <v>2112</v>
          </cell>
          <cell r="C306" t="str">
            <v>0-0000-0001-1117</v>
          </cell>
          <cell r="D306" t="str">
            <v>CENTRO PUBLICITARIO Y DE MARKETING TLGR</v>
          </cell>
          <cell r="E306">
            <v>0</v>
          </cell>
          <cell r="F306">
            <v>117740</v>
          </cell>
          <cell r="G306">
            <v>117740</v>
          </cell>
          <cell r="H306">
            <v>0</v>
          </cell>
          <cell r="I306">
            <v>6</v>
          </cell>
          <cell r="J306">
            <v>6</v>
          </cell>
          <cell r="K306">
            <v>0</v>
          </cell>
        </row>
        <row r="307">
          <cell r="B307">
            <v>2112</v>
          </cell>
          <cell r="C307" t="str">
            <v>0-0000-0001-1118</v>
          </cell>
          <cell r="D307" t="str">
            <v>LEXUS TIRE CENTER S.A DE C.V</v>
          </cell>
          <cell r="E307">
            <v>0</v>
          </cell>
          <cell r="F307">
            <v>28938.02</v>
          </cell>
          <cell r="G307">
            <v>28938.02</v>
          </cell>
          <cell r="H307">
            <v>0</v>
          </cell>
          <cell r="I307">
            <v>6</v>
          </cell>
          <cell r="J307">
            <v>6</v>
          </cell>
          <cell r="K307">
            <v>0</v>
          </cell>
        </row>
        <row r="308">
          <cell r="B308">
            <v>2112</v>
          </cell>
          <cell r="C308" t="str">
            <v>0-0000-0001-1119</v>
          </cell>
          <cell r="D308" t="str">
            <v>SOLUCIONES GAPE SA DE CV</v>
          </cell>
          <cell r="E308">
            <v>0</v>
          </cell>
          <cell r="F308">
            <v>14186.8</v>
          </cell>
          <cell r="G308">
            <v>14186.8</v>
          </cell>
          <cell r="H308">
            <v>0</v>
          </cell>
          <cell r="I308">
            <v>6</v>
          </cell>
          <cell r="J308">
            <v>6</v>
          </cell>
          <cell r="K308">
            <v>0</v>
          </cell>
        </row>
        <row r="309">
          <cell r="B309">
            <v>2112</v>
          </cell>
          <cell r="C309" t="str">
            <v>0-0000-0001-1120</v>
          </cell>
          <cell r="D309" t="str">
            <v>DESARROLLADORES DE MOBILIARIO DEL CENTRO</v>
          </cell>
          <cell r="E309">
            <v>0</v>
          </cell>
          <cell r="F309">
            <v>16358.49</v>
          </cell>
          <cell r="G309">
            <v>16358.49</v>
          </cell>
          <cell r="H309">
            <v>0</v>
          </cell>
          <cell r="I309">
            <v>6</v>
          </cell>
          <cell r="J309">
            <v>6</v>
          </cell>
          <cell r="K309">
            <v>0</v>
          </cell>
        </row>
        <row r="310">
          <cell r="B310">
            <v>2112</v>
          </cell>
          <cell r="C310" t="str">
            <v>0-0000-0001-1121</v>
          </cell>
          <cell r="D310" t="str">
            <v>TORREZ CABRERA MA GUADALUPE</v>
          </cell>
          <cell r="E310">
            <v>0</v>
          </cell>
          <cell r="F310">
            <v>3480</v>
          </cell>
          <cell r="G310">
            <v>3480</v>
          </cell>
          <cell r="H310">
            <v>0</v>
          </cell>
          <cell r="I310">
            <v>6</v>
          </cell>
          <cell r="J310">
            <v>6</v>
          </cell>
          <cell r="K310">
            <v>0</v>
          </cell>
        </row>
        <row r="311">
          <cell r="B311">
            <v>2112</v>
          </cell>
          <cell r="C311" t="str">
            <v>0-0000-0001-1122</v>
          </cell>
          <cell r="D311" t="str">
            <v>CENTRO DE MOVILIDAD SA DE CV</v>
          </cell>
          <cell r="E311">
            <v>0</v>
          </cell>
          <cell r="F311">
            <v>96026.2</v>
          </cell>
          <cell r="G311">
            <v>96026.2</v>
          </cell>
          <cell r="H311">
            <v>0</v>
          </cell>
          <cell r="I311">
            <v>6</v>
          </cell>
          <cell r="J311">
            <v>6</v>
          </cell>
          <cell r="K311">
            <v>0</v>
          </cell>
        </row>
        <row r="312">
          <cell r="B312">
            <v>2112</v>
          </cell>
          <cell r="C312" t="str">
            <v>0-0000-0001-1123</v>
          </cell>
          <cell r="D312" t="str">
            <v>HERNÁNDEZ VILLEGAS MARÍA GUADALUPE</v>
          </cell>
          <cell r="E312">
            <v>0</v>
          </cell>
          <cell r="F312">
            <v>26390</v>
          </cell>
          <cell r="G312">
            <v>26390</v>
          </cell>
          <cell r="H312">
            <v>0</v>
          </cell>
          <cell r="I312">
            <v>6</v>
          </cell>
          <cell r="J312">
            <v>6</v>
          </cell>
          <cell r="K312">
            <v>0</v>
          </cell>
        </row>
        <row r="313">
          <cell r="B313">
            <v>2112</v>
          </cell>
          <cell r="C313" t="str">
            <v>0-0000-0001-1125</v>
          </cell>
          <cell r="D313" t="str">
            <v>GRUPO 27 DOCE SA DE CV</v>
          </cell>
          <cell r="E313">
            <v>0</v>
          </cell>
          <cell r="F313">
            <v>876785.65</v>
          </cell>
          <cell r="G313">
            <v>876785.65</v>
          </cell>
          <cell r="H313">
            <v>0</v>
          </cell>
          <cell r="I313">
            <v>6</v>
          </cell>
          <cell r="J313">
            <v>6</v>
          </cell>
          <cell r="K313">
            <v>0</v>
          </cell>
        </row>
        <row r="314">
          <cell r="B314">
            <v>2112</v>
          </cell>
          <cell r="C314" t="str">
            <v>0-0000-0001-1126</v>
          </cell>
          <cell r="D314" t="str">
            <v>ESTRADA LEON ELVA CAROLINA</v>
          </cell>
          <cell r="E314">
            <v>0</v>
          </cell>
          <cell r="F314">
            <v>30696.5</v>
          </cell>
          <cell r="G314">
            <v>30696.5</v>
          </cell>
          <cell r="H314">
            <v>0</v>
          </cell>
          <cell r="I314">
            <v>6</v>
          </cell>
          <cell r="J314">
            <v>6</v>
          </cell>
          <cell r="K314">
            <v>0</v>
          </cell>
        </row>
        <row r="315">
          <cell r="B315">
            <v>2112</v>
          </cell>
          <cell r="C315" t="str">
            <v>0-0000-0001-1127</v>
          </cell>
          <cell r="D315" t="str">
            <v>ANDRADE AVILA JAIME ISRAEL</v>
          </cell>
          <cell r="E315">
            <v>0</v>
          </cell>
          <cell r="F315">
            <v>63568</v>
          </cell>
          <cell r="G315">
            <v>63568</v>
          </cell>
          <cell r="H315">
            <v>0</v>
          </cell>
          <cell r="I315">
            <v>6</v>
          </cell>
          <cell r="J315">
            <v>6</v>
          </cell>
          <cell r="K315">
            <v>0</v>
          </cell>
        </row>
        <row r="316">
          <cell r="B316">
            <v>2112</v>
          </cell>
          <cell r="C316" t="str">
            <v>0-0000-0001-1129</v>
          </cell>
          <cell r="D316" t="str">
            <v>TEXCATL,A.C.</v>
          </cell>
          <cell r="E316">
            <v>0</v>
          </cell>
          <cell r="F316">
            <v>50880</v>
          </cell>
          <cell r="G316">
            <v>50880</v>
          </cell>
          <cell r="H316">
            <v>0</v>
          </cell>
          <cell r="I316">
            <v>6</v>
          </cell>
          <cell r="J316">
            <v>6</v>
          </cell>
          <cell r="K316">
            <v>0</v>
          </cell>
        </row>
        <row r="317">
          <cell r="B317">
            <v>2112</v>
          </cell>
          <cell r="C317" t="str">
            <v>0-0000-0001-1130</v>
          </cell>
          <cell r="D317" t="str">
            <v>FERRETERIA LA PASIEGA SA DE CV</v>
          </cell>
          <cell r="E317">
            <v>0</v>
          </cell>
          <cell r="F317">
            <v>1914</v>
          </cell>
          <cell r="G317">
            <v>1914</v>
          </cell>
          <cell r="H317">
            <v>0</v>
          </cell>
          <cell r="I317">
            <v>6</v>
          </cell>
          <cell r="J317">
            <v>6</v>
          </cell>
          <cell r="K317">
            <v>0</v>
          </cell>
        </row>
        <row r="318">
          <cell r="B318">
            <v>2112</v>
          </cell>
          <cell r="C318" t="str">
            <v>0-0000-0001-1132</v>
          </cell>
          <cell r="D318" t="str">
            <v>MANCERA GONZALEZ HORACIO</v>
          </cell>
          <cell r="E318">
            <v>0</v>
          </cell>
          <cell r="F318">
            <v>32774.400000000001</v>
          </cell>
          <cell r="G318">
            <v>32774.400000000001</v>
          </cell>
          <cell r="H318">
            <v>0</v>
          </cell>
          <cell r="I318">
            <v>6</v>
          </cell>
          <cell r="J318">
            <v>6</v>
          </cell>
          <cell r="K318">
            <v>0</v>
          </cell>
        </row>
        <row r="319">
          <cell r="B319">
            <v>2112</v>
          </cell>
          <cell r="C319" t="str">
            <v>0-0000-0001-1138</v>
          </cell>
          <cell r="D319" t="str">
            <v>NAMAI COMERCIO, S.A. DE C.V.</v>
          </cell>
          <cell r="E319">
            <v>0</v>
          </cell>
          <cell r="F319">
            <v>6650.65</v>
          </cell>
          <cell r="G319">
            <v>6650.65</v>
          </cell>
          <cell r="H319">
            <v>0</v>
          </cell>
          <cell r="I319">
            <v>6</v>
          </cell>
          <cell r="J319">
            <v>6</v>
          </cell>
          <cell r="K319">
            <v>0</v>
          </cell>
        </row>
        <row r="320">
          <cell r="B320">
            <v>2112</v>
          </cell>
          <cell r="C320" t="str">
            <v>0-0000-0001-1139</v>
          </cell>
          <cell r="D320" t="str">
            <v>SERRANO HERNANDEZ SUSANA</v>
          </cell>
          <cell r="E320">
            <v>0</v>
          </cell>
          <cell r="F320">
            <v>12050.72</v>
          </cell>
          <cell r="G320">
            <v>12050.72</v>
          </cell>
          <cell r="H320">
            <v>0</v>
          </cell>
          <cell r="I320">
            <v>6</v>
          </cell>
          <cell r="J320">
            <v>6</v>
          </cell>
          <cell r="K320">
            <v>0</v>
          </cell>
        </row>
        <row r="321">
          <cell r="B321">
            <v>2112</v>
          </cell>
          <cell r="C321" t="str">
            <v>0-0000-0001-1143</v>
          </cell>
          <cell r="D321" t="str">
            <v>ALEE ASOCIACION LEONESA DE ESTOMAS DE EL</v>
          </cell>
          <cell r="E321">
            <v>0</v>
          </cell>
          <cell r="F321">
            <v>15736</v>
          </cell>
          <cell r="G321">
            <v>15736</v>
          </cell>
          <cell r="H321">
            <v>0</v>
          </cell>
          <cell r="I321">
            <v>6</v>
          </cell>
          <cell r="J321">
            <v>6</v>
          </cell>
          <cell r="K321">
            <v>0</v>
          </cell>
        </row>
        <row r="322">
          <cell r="B322">
            <v>2112</v>
          </cell>
          <cell r="C322" t="str">
            <v>0-0000-0001-1147</v>
          </cell>
          <cell r="D322" t="str">
            <v>RODRIGUEZ VALLEJO MARIA PAULINA</v>
          </cell>
          <cell r="E322">
            <v>80852</v>
          </cell>
          <cell r="F322">
            <v>82592</v>
          </cell>
          <cell r="G322">
            <v>1740</v>
          </cell>
          <cell r="H322">
            <v>0</v>
          </cell>
          <cell r="I322">
            <v>6</v>
          </cell>
          <cell r="J322">
            <v>6</v>
          </cell>
          <cell r="K322">
            <v>-80852</v>
          </cell>
        </row>
        <row r="323">
          <cell r="B323">
            <v>2112</v>
          </cell>
          <cell r="C323" t="str">
            <v>0-0000-0001-1154</v>
          </cell>
          <cell r="D323" t="str">
            <v>AVILA VALENZUELA JOSEFINA</v>
          </cell>
          <cell r="E323">
            <v>0</v>
          </cell>
          <cell r="F323">
            <v>23223.200000000001</v>
          </cell>
          <cell r="G323">
            <v>23223.200000000001</v>
          </cell>
          <cell r="H323">
            <v>0</v>
          </cell>
          <cell r="I323">
            <v>6</v>
          </cell>
          <cell r="J323">
            <v>6</v>
          </cell>
          <cell r="K323">
            <v>0</v>
          </cell>
        </row>
        <row r="324">
          <cell r="B324">
            <v>2112</v>
          </cell>
          <cell r="C324" t="str">
            <v>0-0000-0001-1155</v>
          </cell>
          <cell r="D324" t="str">
            <v>CORPORACION GAMEZ SA DE CV</v>
          </cell>
          <cell r="E324">
            <v>198650</v>
          </cell>
          <cell r="F324">
            <v>198650</v>
          </cell>
          <cell r="G324">
            <v>0</v>
          </cell>
          <cell r="H324">
            <v>0</v>
          </cell>
          <cell r="I324">
            <v>6</v>
          </cell>
          <cell r="J324">
            <v>6</v>
          </cell>
          <cell r="K324">
            <v>-198650</v>
          </cell>
        </row>
        <row r="325">
          <cell r="B325">
            <v>2112</v>
          </cell>
          <cell r="C325" t="str">
            <v>0-0000-0001-1157</v>
          </cell>
          <cell r="D325" t="str">
            <v>JIMENEZ LOPEZ MARIA ELENA</v>
          </cell>
          <cell r="E325">
            <v>15687.84</v>
          </cell>
          <cell r="F325">
            <v>15687.84</v>
          </cell>
          <cell r="G325">
            <v>0</v>
          </cell>
          <cell r="H325">
            <v>0</v>
          </cell>
          <cell r="I325">
            <v>6</v>
          </cell>
          <cell r="J325">
            <v>6</v>
          </cell>
          <cell r="K325">
            <v>-15687.84</v>
          </cell>
        </row>
        <row r="326">
          <cell r="B326">
            <v>2112</v>
          </cell>
          <cell r="C326" t="str">
            <v>0-0000-0001-1159</v>
          </cell>
          <cell r="D326" t="str">
            <v>SANTUARIO HOGAR GUADALUPANO</v>
          </cell>
          <cell r="E326">
            <v>5400</v>
          </cell>
          <cell r="F326">
            <v>36000</v>
          </cell>
          <cell r="G326">
            <v>30600</v>
          </cell>
          <cell r="H326">
            <v>0</v>
          </cell>
          <cell r="I326">
            <v>6</v>
          </cell>
          <cell r="J326">
            <v>6</v>
          </cell>
          <cell r="K326">
            <v>-5400</v>
          </cell>
        </row>
        <row r="327">
          <cell r="B327">
            <v>2112</v>
          </cell>
          <cell r="C327" t="str">
            <v>0-0000-0001-1160</v>
          </cell>
          <cell r="D327" t="str">
            <v>GALERIA D MARSIS MUEBLES S.A. DE C.V</v>
          </cell>
          <cell r="E327">
            <v>0</v>
          </cell>
          <cell r="F327">
            <v>58768</v>
          </cell>
          <cell r="G327">
            <v>58768</v>
          </cell>
          <cell r="H327">
            <v>0</v>
          </cell>
          <cell r="I327">
            <v>6</v>
          </cell>
          <cell r="J327">
            <v>6</v>
          </cell>
          <cell r="K327">
            <v>0</v>
          </cell>
        </row>
        <row r="328">
          <cell r="B328">
            <v>2112</v>
          </cell>
          <cell r="C328" t="str">
            <v>0-0000-0001-1161</v>
          </cell>
          <cell r="D328" t="str">
            <v>MAOBA MANTENIMIENTO Y OBRA DEL BAJIO S.A</v>
          </cell>
          <cell r="E328">
            <v>0</v>
          </cell>
          <cell r="F328">
            <v>83433</v>
          </cell>
          <cell r="G328">
            <v>83433</v>
          </cell>
          <cell r="H328">
            <v>0</v>
          </cell>
          <cell r="I328">
            <v>6</v>
          </cell>
          <cell r="J328">
            <v>6</v>
          </cell>
          <cell r="K328">
            <v>0</v>
          </cell>
        </row>
        <row r="329">
          <cell r="B329">
            <v>2112</v>
          </cell>
          <cell r="C329" t="str">
            <v>0-0000-0001-1162</v>
          </cell>
          <cell r="D329" t="str">
            <v>GOMEZ PRECIADO CLAUDIA GUADALUPE</v>
          </cell>
          <cell r="E329">
            <v>0</v>
          </cell>
          <cell r="F329">
            <v>4000</v>
          </cell>
          <cell r="G329">
            <v>4000</v>
          </cell>
          <cell r="H329">
            <v>0</v>
          </cell>
          <cell r="I329">
            <v>6</v>
          </cell>
          <cell r="J329">
            <v>6</v>
          </cell>
          <cell r="K329">
            <v>0</v>
          </cell>
        </row>
        <row r="330">
          <cell r="B330">
            <v>2112</v>
          </cell>
          <cell r="C330" t="str">
            <v>0-0000-0001-1163</v>
          </cell>
          <cell r="D330" t="str">
            <v>HOSPITAL LA LUZ SA DE CV</v>
          </cell>
          <cell r="E330">
            <v>0</v>
          </cell>
          <cell r="F330">
            <v>1869.29</v>
          </cell>
          <cell r="G330">
            <v>1869.29</v>
          </cell>
          <cell r="H330">
            <v>0</v>
          </cell>
          <cell r="I330">
            <v>6</v>
          </cell>
          <cell r="J330">
            <v>6</v>
          </cell>
          <cell r="K330">
            <v>0</v>
          </cell>
        </row>
        <row r="331">
          <cell r="B331">
            <v>2112</v>
          </cell>
          <cell r="C331" t="str">
            <v>0-0000-0001-1164</v>
          </cell>
          <cell r="D331" t="str">
            <v>DIAZ VILCHIS VICTOR MANUEL</v>
          </cell>
          <cell r="E331">
            <v>0</v>
          </cell>
          <cell r="F331">
            <v>6380</v>
          </cell>
          <cell r="G331">
            <v>6380</v>
          </cell>
          <cell r="H331">
            <v>0</v>
          </cell>
          <cell r="I331">
            <v>6</v>
          </cell>
          <cell r="J331">
            <v>6</v>
          </cell>
          <cell r="K331">
            <v>0</v>
          </cell>
        </row>
        <row r="332">
          <cell r="B332">
            <v>2112</v>
          </cell>
          <cell r="C332" t="str">
            <v>0-0000-0001-1165</v>
          </cell>
          <cell r="D332" t="str">
            <v>CREAMETRICA PUBLICIDAD INTERACTIVA S.A.</v>
          </cell>
          <cell r="E332">
            <v>0</v>
          </cell>
          <cell r="F332">
            <v>51040</v>
          </cell>
          <cell r="G332">
            <v>51040</v>
          </cell>
          <cell r="H332">
            <v>0</v>
          </cell>
          <cell r="I332">
            <v>6</v>
          </cell>
          <cell r="J332">
            <v>6</v>
          </cell>
          <cell r="K332">
            <v>0</v>
          </cell>
        </row>
        <row r="333">
          <cell r="B333">
            <v>2112</v>
          </cell>
          <cell r="C333" t="str">
            <v>0-0000-0001-1166</v>
          </cell>
          <cell r="D333" t="str">
            <v>ALMEIDA NEGRETE ALFREDO</v>
          </cell>
          <cell r="E333">
            <v>0</v>
          </cell>
          <cell r="F333">
            <v>10231.200000000001</v>
          </cell>
          <cell r="G333">
            <v>10231.200000000001</v>
          </cell>
          <cell r="H333">
            <v>0</v>
          </cell>
          <cell r="I333">
            <v>6</v>
          </cell>
          <cell r="J333">
            <v>6</v>
          </cell>
          <cell r="K333">
            <v>0</v>
          </cell>
        </row>
        <row r="334">
          <cell r="B334">
            <v>2112</v>
          </cell>
          <cell r="C334" t="str">
            <v>0-0000-0001-1167</v>
          </cell>
          <cell r="D334" t="str">
            <v>SILVA RODRIGUEZ LUIS ANTONIO</v>
          </cell>
          <cell r="E334">
            <v>0</v>
          </cell>
          <cell r="F334">
            <v>52380</v>
          </cell>
          <cell r="G334">
            <v>52380</v>
          </cell>
          <cell r="H334">
            <v>0</v>
          </cell>
          <cell r="I334">
            <v>6</v>
          </cell>
          <cell r="J334">
            <v>6</v>
          </cell>
          <cell r="K334">
            <v>0</v>
          </cell>
        </row>
        <row r="335">
          <cell r="B335">
            <v>2112</v>
          </cell>
          <cell r="C335" t="str">
            <v>0-0000-0001-1168</v>
          </cell>
          <cell r="D335" t="str">
            <v>CABRERA PADILLA JOSE DE LA LUZ</v>
          </cell>
          <cell r="E335">
            <v>0</v>
          </cell>
          <cell r="F335">
            <v>6496</v>
          </cell>
          <cell r="G335">
            <v>6496</v>
          </cell>
          <cell r="H335">
            <v>0</v>
          </cell>
          <cell r="I335">
            <v>6</v>
          </cell>
          <cell r="J335">
            <v>6</v>
          </cell>
          <cell r="K335">
            <v>0</v>
          </cell>
        </row>
        <row r="336">
          <cell r="B336">
            <v>2112</v>
          </cell>
          <cell r="C336" t="str">
            <v>0-0000-0001-1169</v>
          </cell>
          <cell r="D336" t="str">
            <v>BF EMPAQUES FLEXIBLES DE MEXICO, S.A. DE</v>
          </cell>
          <cell r="E336">
            <v>0</v>
          </cell>
          <cell r="F336">
            <v>4466</v>
          </cell>
          <cell r="G336">
            <v>4466</v>
          </cell>
          <cell r="H336">
            <v>0</v>
          </cell>
          <cell r="I336">
            <v>6</v>
          </cell>
          <cell r="J336">
            <v>6</v>
          </cell>
          <cell r="K336">
            <v>0</v>
          </cell>
        </row>
        <row r="337">
          <cell r="B337">
            <v>2112</v>
          </cell>
          <cell r="C337" t="str">
            <v>0-0000-0001-1170</v>
          </cell>
          <cell r="D337" t="str">
            <v>COBIAN PIÑA RICARDO ISRAEL</v>
          </cell>
          <cell r="E337">
            <v>0</v>
          </cell>
          <cell r="F337">
            <v>4640</v>
          </cell>
          <cell r="G337">
            <v>4640</v>
          </cell>
          <cell r="H337">
            <v>0</v>
          </cell>
          <cell r="I337">
            <v>6</v>
          </cell>
          <cell r="J337">
            <v>6</v>
          </cell>
          <cell r="K337">
            <v>0</v>
          </cell>
        </row>
        <row r="338">
          <cell r="B338">
            <v>2112</v>
          </cell>
          <cell r="C338" t="str">
            <v>0-0000-0001-1171</v>
          </cell>
          <cell r="D338" t="str">
            <v>CASTILLO MIRALRIO ANGEL ARMANDO</v>
          </cell>
          <cell r="E338">
            <v>0</v>
          </cell>
          <cell r="F338">
            <v>5800</v>
          </cell>
          <cell r="G338">
            <v>5800</v>
          </cell>
          <cell r="H338">
            <v>0</v>
          </cell>
          <cell r="I338">
            <v>6</v>
          </cell>
          <cell r="J338">
            <v>6</v>
          </cell>
          <cell r="K338">
            <v>0</v>
          </cell>
        </row>
        <row r="339">
          <cell r="B339">
            <v>2112</v>
          </cell>
          <cell r="C339" t="str">
            <v>0-0000-0001-1172</v>
          </cell>
          <cell r="D339" t="str">
            <v>ECOINNOVACION URBANA S.A. DE C.V.</v>
          </cell>
          <cell r="E339">
            <v>0</v>
          </cell>
          <cell r="F339">
            <v>7523.76</v>
          </cell>
          <cell r="G339">
            <v>7523.76</v>
          </cell>
          <cell r="H339">
            <v>0</v>
          </cell>
          <cell r="I339">
            <v>6</v>
          </cell>
          <cell r="J339">
            <v>6</v>
          </cell>
          <cell r="K339">
            <v>0</v>
          </cell>
        </row>
        <row r="340">
          <cell r="B340">
            <v>2112</v>
          </cell>
          <cell r="C340" t="str">
            <v>0-0000-0001-1173</v>
          </cell>
          <cell r="D340" t="str">
            <v>UNIFORMES DE TAMPICO SA DE CV</v>
          </cell>
          <cell r="E340">
            <v>0</v>
          </cell>
          <cell r="F340">
            <v>1083.01</v>
          </cell>
          <cell r="G340">
            <v>1083.01</v>
          </cell>
          <cell r="H340">
            <v>0</v>
          </cell>
          <cell r="I340">
            <v>6</v>
          </cell>
          <cell r="J340">
            <v>6</v>
          </cell>
          <cell r="K340">
            <v>0</v>
          </cell>
        </row>
        <row r="341">
          <cell r="B341">
            <v>2112</v>
          </cell>
          <cell r="C341" t="str">
            <v>0-0000-0001-1174</v>
          </cell>
          <cell r="D341" t="str">
            <v>GONZALEZ GUZMAN GIBRAN FERNANDO</v>
          </cell>
          <cell r="E341">
            <v>0</v>
          </cell>
          <cell r="F341">
            <v>25325.65</v>
          </cell>
          <cell r="G341">
            <v>25325.65</v>
          </cell>
          <cell r="H341">
            <v>0</v>
          </cell>
          <cell r="I341">
            <v>6</v>
          </cell>
          <cell r="J341">
            <v>6</v>
          </cell>
          <cell r="K341">
            <v>0</v>
          </cell>
        </row>
        <row r="342">
          <cell r="B342">
            <v>2112</v>
          </cell>
          <cell r="C342" t="str">
            <v>0-0000-0001-1175</v>
          </cell>
          <cell r="D342" t="str">
            <v>MIRELES BERDEJA ALICIA LIZBETH</v>
          </cell>
          <cell r="E342">
            <v>0</v>
          </cell>
          <cell r="F342">
            <v>23510.81</v>
          </cell>
          <cell r="G342">
            <v>31532.75</v>
          </cell>
          <cell r="H342">
            <v>8021.94</v>
          </cell>
          <cell r="I342">
            <v>6</v>
          </cell>
          <cell r="J342">
            <v>6</v>
          </cell>
          <cell r="K342">
            <v>8021.94</v>
          </cell>
        </row>
        <row r="343">
          <cell r="B343">
            <v>2112</v>
          </cell>
          <cell r="C343" t="str">
            <v>0-0000-0001-1176</v>
          </cell>
          <cell r="D343" t="str">
            <v>MONTELONGO VELA MISSAEL NOE</v>
          </cell>
          <cell r="E343">
            <v>0</v>
          </cell>
          <cell r="F343">
            <v>31532.75</v>
          </cell>
          <cell r="G343">
            <v>31532.75</v>
          </cell>
          <cell r="H343">
            <v>0</v>
          </cell>
          <cell r="I343">
            <v>6</v>
          </cell>
          <cell r="J343">
            <v>6</v>
          </cell>
          <cell r="K343">
            <v>0</v>
          </cell>
        </row>
        <row r="344">
          <cell r="B344">
            <v>2112</v>
          </cell>
          <cell r="C344" t="str">
            <v>0-0000-0001-1177</v>
          </cell>
          <cell r="D344" t="str">
            <v>MORENO PEREZ GRACIELA</v>
          </cell>
          <cell r="E344">
            <v>0</v>
          </cell>
          <cell r="F344">
            <v>15491.91</v>
          </cell>
          <cell r="G344">
            <v>20734.939999999999</v>
          </cell>
          <cell r="H344">
            <v>5243.03</v>
          </cell>
          <cell r="I344">
            <v>6</v>
          </cell>
          <cell r="J344">
            <v>6</v>
          </cell>
          <cell r="K344">
            <v>5243.03</v>
          </cell>
        </row>
        <row r="345">
          <cell r="B345">
            <v>2112</v>
          </cell>
          <cell r="C345" t="str">
            <v>0-0000-0001-1178</v>
          </cell>
          <cell r="D345" t="str">
            <v>VAZQUEZ RIVERA ARACELI</v>
          </cell>
          <cell r="E345">
            <v>0</v>
          </cell>
          <cell r="F345">
            <v>20734.939999999999</v>
          </cell>
          <cell r="G345">
            <v>20734.939999999999</v>
          </cell>
          <cell r="H345">
            <v>0</v>
          </cell>
          <cell r="I345">
            <v>6</v>
          </cell>
          <cell r="J345">
            <v>6</v>
          </cell>
          <cell r="K345">
            <v>0</v>
          </cell>
        </row>
        <row r="346">
          <cell r="B346">
            <v>2112</v>
          </cell>
          <cell r="C346" t="str">
            <v>0-0000-0001-1179</v>
          </cell>
          <cell r="D346" t="str">
            <v>AGUILAR GRANADOS NANCY</v>
          </cell>
          <cell r="E346">
            <v>0</v>
          </cell>
          <cell r="F346">
            <v>16699.650000000001</v>
          </cell>
          <cell r="G346">
            <v>16699.650000000001</v>
          </cell>
          <cell r="H346">
            <v>0</v>
          </cell>
          <cell r="I346">
            <v>6</v>
          </cell>
          <cell r="J346">
            <v>6</v>
          </cell>
          <cell r="K346">
            <v>0</v>
          </cell>
        </row>
        <row r="347">
          <cell r="B347">
            <v>2112</v>
          </cell>
          <cell r="C347" t="str">
            <v>0-0000-0001-1180</v>
          </cell>
          <cell r="D347" t="str">
            <v>LOPÉZ RUVALCABA NYDIA JULIETA</v>
          </cell>
          <cell r="E347">
            <v>0</v>
          </cell>
          <cell r="F347">
            <v>59989.13</v>
          </cell>
          <cell r="G347">
            <v>59989.13</v>
          </cell>
          <cell r="H347">
            <v>0</v>
          </cell>
          <cell r="I347">
            <v>6</v>
          </cell>
          <cell r="J347">
            <v>6</v>
          </cell>
          <cell r="K347">
            <v>0</v>
          </cell>
        </row>
        <row r="348">
          <cell r="B348">
            <v>2112</v>
          </cell>
          <cell r="C348" t="str">
            <v>0-0000-0001-1181</v>
          </cell>
          <cell r="D348" t="str">
            <v>MARES PADILLA JOSE FEDERICO</v>
          </cell>
          <cell r="E348">
            <v>0</v>
          </cell>
          <cell r="F348">
            <v>809.54</v>
          </cell>
          <cell r="G348">
            <v>809.54</v>
          </cell>
          <cell r="H348">
            <v>0</v>
          </cell>
          <cell r="I348">
            <v>6</v>
          </cell>
          <cell r="J348">
            <v>6</v>
          </cell>
          <cell r="K348">
            <v>0</v>
          </cell>
        </row>
        <row r="349">
          <cell r="B349">
            <v>2112</v>
          </cell>
          <cell r="C349" t="str">
            <v>0-0000-0001-1182</v>
          </cell>
          <cell r="D349" t="str">
            <v>HERNANDEZ LEGORRETA MARIA DE LOURDES</v>
          </cell>
          <cell r="E349">
            <v>0</v>
          </cell>
          <cell r="F349">
            <v>16779.400000000001</v>
          </cell>
          <cell r="G349">
            <v>16779.400000000001</v>
          </cell>
          <cell r="H349">
            <v>0</v>
          </cell>
          <cell r="I349">
            <v>6</v>
          </cell>
          <cell r="J349">
            <v>6</v>
          </cell>
          <cell r="K349">
            <v>0</v>
          </cell>
        </row>
        <row r="350">
          <cell r="B350">
            <v>2112</v>
          </cell>
          <cell r="C350" t="str">
            <v>0-0000-0001-1183</v>
          </cell>
          <cell r="D350" t="str">
            <v>LANDIN NAVARRO MARTHA GISELA</v>
          </cell>
          <cell r="E350">
            <v>0</v>
          </cell>
          <cell r="F350">
            <v>8073.6</v>
          </cell>
          <cell r="G350">
            <v>8073.6</v>
          </cell>
          <cell r="H350">
            <v>0</v>
          </cell>
          <cell r="I350">
            <v>6</v>
          </cell>
          <cell r="J350">
            <v>6</v>
          </cell>
          <cell r="K350">
            <v>0</v>
          </cell>
        </row>
        <row r="351">
          <cell r="B351">
            <v>2112</v>
          </cell>
          <cell r="C351" t="str">
            <v>0-0000-0001-1184</v>
          </cell>
          <cell r="D351" t="str">
            <v>VILLEGAS LOPEZ LUZ MARCELA</v>
          </cell>
          <cell r="E351">
            <v>0</v>
          </cell>
          <cell r="F351">
            <v>25000</v>
          </cell>
          <cell r="G351">
            <v>25000</v>
          </cell>
          <cell r="H351">
            <v>0</v>
          </cell>
          <cell r="I351">
            <v>6</v>
          </cell>
          <cell r="J351">
            <v>6</v>
          </cell>
          <cell r="K351">
            <v>0</v>
          </cell>
        </row>
        <row r="352">
          <cell r="B352">
            <v>2112</v>
          </cell>
          <cell r="C352" t="str">
            <v>0-0000-0001-1185</v>
          </cell>
          <cell r="D352" t="str">
            <v>HERNANDEZ ZAVALA CESAR</v>
          </cell>
          <cell r="E352">
            <v>0</v>
          </cell>
          <cell r="F352">
            <v>3200</v>
          </cell>
          <cell r="G352">
            <v>3200</v>
          </cell>
          <cell r="H352">
            <v>0</v>
          </cell>
          <cell r="I352">
            <v>6</v>
          </cell>
          <cell r="J352">
            <v>6</v>
          </cell>
          <cell r="K352">
            <v>0</v>
          </cell>
        </row>
        <row r="353">
          <cell r="B353">
            <v>2112</v>
          </cell>
          <cell r="C353" t="str">
            <v>0-0000-0001-1186</v>
          </cell>
          <cell r="D353" t="str">
            <v>RIVERA GARCIA EFREN</v>
          </cell>
          <cell r="E353">
            <v>0</v>
          </cell>
          <cell r="F353">
            <v>46455.14</v>
          </cell>
          <cell r="G353">
            <v>46455.14</v>
          </cell>
          <cell r="H353">
            <v>0</v>
          </cell>
          <cell r="I353">
            <v>6</v>
          </cell>
          <cell r="J353">
            <v>6</v>
          </cell>
          <cell r="K353">
            <v>0</v>
          </cell>
        </row>
        <row r="354">
          <cell r="B354">
            <v>2112</v>
          </cell>
          <cell r="C354" t="str">
            <v>0-0000-0001-1187</v>
          </cell>
          <cell r="D354" t="str">
            <v>VELAZQUEZ NICASIO ABEL</v>
          </cell>
          <cell r="E354">
            <v>0</v>
          </cell>
          <cell r="F354">
            <v>5713</v>
          </cell>
          <cell r="G354">
            <v>5713</v>
          </cell>
          <cell r="H354">
            <v>0</v>
          </cell>
          <cell r="I354">
            <v>6</v>
          </cell>
          <cell r="J354">
            <v>6</v>
          </cell>
          <cell r="K354">
            <v>0</v>
          </cell>
        </row>
        <row r="355">
          <cell r="B355">
            <v>2112</v>
          </cell>
          <cell r="C355" t="str">
            <v>0-0000-0001-1188</v>
          </cell>
          <cell r="D355" t="str">
            <v>DIST. SOBRELLANTAS, S.A DE C.V.</v>
          </cell>
          <cell r="E355">
            <v>0</v>
          </cell>
          <cell r="F355">
            <v>5261.01</v>
          </cell>
          <cell r="G355">
            <v>5261.01</v>
          </cell>
          <cell r="H355">
            <v>0</v>
          </cell>
          <cell r="I355">
            <v>6</v>
          </cell>
          <cell r="J355">
            <v>6</v>
          </cell>
          <cell r="K355">
            <v>0</v>
          </cell>
        </row>
        <row r="356">
          <cell r="B356">
            <v>2112</v>
          </cell>
          <cell r="C356" t="str">
            <v>0-0000-0001-1189</v>
          </cell>
          <cell r="D356" t="str">
            <v>ESCOBAR MAYO GRACIELA</v>
          </cell>
          <cell r="E356">
            <v>0</v>
          </cell>
          <cell r="F356">
            <v>41420.93</v>
          </cell>
          <cell r="G356">
            <v>41420.93</v>
          </cell>
          <cell r="H356">
            <v>0</v>
          </cell>
          <cell r="I356">
            <v>6</v>
          </cell>
          <cell r="J356">
            <v>6</v>
          </cell>
          <cell r="K356">
            <v>0</v>
          </cell>
        </row>
        <row r="357">
          <cell r="B357">
            <v>2112</v>
          </cell>
          <cell r="C357" t="str">
            <v>0-0000-0001-1190</v>
          </cell>
          <cell r="D357" t="str">
            <v>ALVARADO HERNANDEZ CLAUDIA GUADALUPE</v>
          </cell>
          <cell r="E357">
            <v>0</v>
          </cell>
          <cell r="F357">
            <v>24684.799999999999</v>
          </cell>
          <cell r="G357">
            <v>24684.799999999999</v>
          </cell>
          <cell r="H357">
            <v>0</v>
          </cell>
          <cell r="I357">
            <v>6</v>
          </cell>
          <cell r="J357">
            <v>6</v>
          </cell>
          <cell r="K357">
            <v>0</v>
          </cell>
        </row>
        <row r="358">
          <cell r="B358">
            <v>2112</v>
          </cell>
          <cell r="C358" t="str">
            <v>0-0000-0001-1191</v>
          </cell>
          <cell r="D358" t="str">
            <v>GOMEZ PEREZ SANDRA VIRGINIA</v>
          </cell>
          <cell r="E358">
            <v>0</v>
          </cell>
          <cell r="F358">
            <v>2999.99</v>
          </cell>
          <cell r="G358">
            <v>2999.99</v>
          </cell>
          <cell r="H358">
            <v>0</v>
          </cell>
          <cell r="I358">
            <v>6</v>
          </cell>
          <cell r="J358">
            <v>6</v>
          </cell>
          <cell r="K358">
            <v>0</v>
          </cell>
        </row>
        <row r="359">
          <cell r="B359">
            <v>2115</v>
          </cell>
          <cell r="C359" t="str">
            <v>0-0000-0000-0000</v>
          </cell>
          <cell r="D359" t="str">
            <v>TRANSFERENCIAS OTORGADAS POR PAGAR A COR</v>
          </cell>
          <cell r="E359">
            <v>30</v>
          </cell>
          <cell r="F359">
            <v>7665</v>
          </cell>
          <cell r="G359">
            <v>360345</v>
          </cell>
          <cell r="H359">
            <v>352710</v>
          </cell>
          <cell r="I359">
            <v>4</v>
          </cell>
          <cell r="J359">
            <v>4</v>
          </cell>
          <cell r="K359">
            <v>352680</v>
          </cell>
        </row>
        <row r="360">
          <cell r="B360">
            <v>2115</v>
          </cell>
          <cell r="C360" t="str">
            <v>0-0000-0008-0000</v>
          </cell>
          <cell r="D360" t="str">
            <v>APORTACIONES FONDO DE AHORRO PATRON</v>
          </cell>
          <cell r="E360">
            <v>30</v>
          </cell>
          <cell r="F360">
            <v>7665</v>
          </cell>
          <cell r="G360">
            <v>360345</v>
          </cell>
          <cell r="H360">
            <v>352710</v>
          </cell>
          <cell r="I360">
            <v>5</v>
          </cell>
          <cell r="J360">
            <v>5</v>
          </cell>
          <cell r="K360">
            <v>352680</v>
          </cell>
        </row>
        <row r="361">
          <cell r="B361">
            <v>2115</v>
          </cell>
          <cell r="C361" t="str">
            <v>0-0000-0008-0001</v>
          </cell>
          <cell r="D361" t="str">
            <v>APORTACIONES FONDO DE AHORRO PATRON</v>
          </cell>
          <cell r="E361">
            <v>30</v>
          </cell>
          <cell r="F361">
            <v>7665</v>
          </cell>
          <cell r="G361">
            <v>360345</v>
          </cell>
          <cell r="H361">
            <v>352710</v>
          </cell>
          <cell r="I361">
            <v>6</v>
          </cell>
          <cell r="J361">
            <v>6</v>
          </cell>
          <cell r="K361">
            <v>352680</v>
          </cell>
        </row>
        <row r="362">
          <cell r="B362">
            <v>2116</v>
          </cell>
          <cell r="C362" t="str">
            <v>0-0000-0000-0000</v>
          </cell>
          <cell r="D362" t="str">
            <v>INTERESES, COMISIONES Y OTROS GASTOS DE</v>
          </cell>
          <cell r="E362">
            <v>854.52</v>
          </cell>
          <cell r="F362">
            <v>8373.69</v>
          </cell>
          <cell r="G362">
            <v>376559.47</v>
          </cell>
          <cell r="H362">
            <v>369040.3</v>
          </cell>
          <cell r="I362">
            <v>4</v>
          </cell>
          <cell r="J362">
            <v>4</v>
          </cell>
          <cell r="K362">
            <v>368185.77999999997</v>
          </cell>
        </row>
        <row r="363">
          <cell r="B363">
            <v>2116</v>
          </cell>
          <cell r="C363" t="str">
            <v>0-0000-0010-0000</v>
          </cell>
          <cell r="D363" t="str">
            <v>APORTACIONES FONDO DE AHORRO EMPLEADO</v>
          </cell>
          <cell r="E363">
            <v>854.52</v>
          </cell>
          <cell r="F363">
            <v>8373.69</v>
          </cell>
          <cell r="G363">
            <v>376559.47</v>
          </cell>
          <cell r="H363">
            <v>369040.3</v>
          </cell>
          <cell r="I363">
            <v>5</v>
          </cell>
          <cell r="J363">
            <v>5</v>
          </cell>
          <cell r="K363">
            <v>368185.77999999997</v>
          </cell>
        </row>
        <row r="364">
          <cell r="B364">
            <v>2116</v>
          </cell>
          <cell r="C364" t="str">
            <v>0-0000-0010-0001</v>
          </cell>
          <cell r="D364" t="str">
            <v>APORTACIONES FONDO DE AHORRO EMPLEADO</v>
          </cell>
          <cell r="E364">
            <v>30</v>
          </cell>
          <cell r="F364">
            <v>8145</v>
          </cell>
          <cell r="G364">
            <v>360825</v>
          </cell>
          <cell r="H364">
            <v>352710</v>
          </cell>
          <cell r="I364">
            <v>6</v>
          </cell>
          <cell r="J364">
            <v>6</v>
          </cell>
          <cell r="K364">
            <v>352680</v>
          </cell>
        </row>
        <row r="365">
          <cell r="B365">
            <v>2116</v>
          </cell>
          <cell r="C365" t="str">
            <v>0-0000-0010-0002</v>
          </cell>
          <cell r="D365" t="str">
            <v>INTER. APORT.FONDO DE AHORRO EMPLEADO</v>
          </cell>
          <cell r="E365">
            <v>824.52</v>
          </cell>
          <cell r="F365">
            <v>228.69</v>
          </cell>
          <cell r="G365">
            <v>15734.47</v>
          </cell>
          <cell r="H365">
            <v>16330.3</v>
          </cell>
          <cell r="I365">
            <v>6</v>
          </cell>
          <cell r="J365">
            <v>6</v>
          </cell>
          <cell r="K365">
            <v>15505.779999999999</v>
          </cell>
        </row>
        <row r="366">
          <cell r="B366">
            <v>2117</v>
          </cell>
          <cell r="C366" t="str">
            <v>0-0000-0000-0000</v>
          </cell>
          <cell r="D366" t="str">
            <v>RETENCIONES Y CONTRIBUCIONES POR PAGAR A</v>
          </cell>
          <cell r="E366">
            <v>6750448.3600000003</v>
          </cell>
          <cell r="F366">
            <v>22425146.84</v>
          </cell>
          <cell r="G366">
            <v>21384188.239999998</v>
          </cell>
          <cell r="H366">
            <v>5709489.7599999998</v>
          </cell>
          <cell r="I366">
            <v>4</v>
          </cell>
          <cell r="J366">
            <v>4</v>
          </cell>
          <cell r="K366">
            <v>-1040958.6000000006</v>
          </cell>
        </row>
        <row r="367">
          <cell r="B367">
            <v>2117</v>
          </cell>
          <cell r="C367" t="str">
            <v>0-0000-0002-0000</v>
          </cell>
          <cell r="D367" t="str">
            <v>RETENCIONES DEL SISTEMA DE SEGURIDAD SOC</v>
          </cell>
          <cell r="E367">
            <v>3236063.35</v>
          </cell>
          <cell r="F367">
            <v>13410088.09</v>
          </cell>
          <cell r="G367">
            <v>14104000.23</v>
          </cell>
          <cell r="H367">
            <v>3929975.49</v>
          </cell>
          <cell r="I367">
            <v>5</v>
          </cell>
          <cell r="J367">
            <v>5</v>
          </cell>
          <cell r="K367">
            <v>693912.14000000013</v>
          </cell>
        </row>
        <row r="368">
          <cell r="B368">
            <v>2117</v>
          </cell>
          <cell r="C368" t="str">
            <v>0-0000-0002-0001</v>
          </cell>
          <cell r="D368" t="str">
            <v>I.M.S.S</v>
          </cell>
          <cell r="E368">
            <v>795061.97</v>
          </cell>
          <cell r="F368">
            <v>5024407.7</v>
          </cell>
          <cell r="G368">
            <v>5159645.8899999997</v>
          </cell>
          <cell r="H368">
            <v>930300.16</v>
          </cell>
          <cell r="I368">
            <v>6</v>
          </cell>
          <cell r="J368">
            <v>6</v>
          </cell>
          <cell r="K368">
            <v>135238.19000000006</v>
          </cell>
        </row>
        <row r="369">
          <cell r="B369">
            <v>2117</v>
          </cell>
          <cell r="C369" t="str">
            <v>0-0000-0002-0002</v>
          </cell>
          <cell r="D369" t="str">
            <v>RETIRO Y CESANTIA</v>
          </cell>
          <cell r="E369">
            <v>918178.98</v>
          </cell>
          <cell r="F369">
            <v>3126662.52</v>
          </cell>
          <cell r="G369">
            <v>3420496.28</v>
          </cell>
          <cell r="H369">
            <v>1212012.74</v>
          </cell>
          <cell r="I369">
            <v>6</v>
          </cell>
          <cell r="J369">
            <v>6</v>
          </cell>
          <cell r="K369">
            <v>293833.76</v>
          </cell>
        </row>
        <row r="370">
          <cell r="B370">
            <v>2117</v>
          </cell>
          <cell r="C370" t="str">
            <v>0-0000-0002-0003</v>
          </cell>
          <cell r="D370" t="str">
            <v>INFONAVIT</v>
          </cell>
          <cell r="E370">
            <v>1522822.4</v>
          </cell>
          <cell r="F370">
            <v>4649109.83</v>
          </cell>
          <cell r="G370">
            <v>4783980.97</v>
          </cell>
          <cell r="H370">
            <v>1657693.54</v>
          </cell>
          <cell r="I370">
            <v>6</v>
          </cell>
          <cell r="J370">
            <v>6</v>
          </cell>
          <cell r="K370">
            <v>134871.14000000013</v>
          </cell>
        </row>
        <row r="371">
          <cell r="B371">
            <v>2117</v>
          </cell>
          <cell r="C371" t="str">
            <v>0-0000-0002-0004</v>
          </cell>
          <cell r="D371" t="str">
            <v>FONACOT</v>
          </cell>
          <cell r="E371">
            <v>0</v>
          </cell>
          <cell r="F371">
            <v>484333.38</v>
          </cell>
          <cell r="G371">
            <v>600275.38</v>
          </cell>
          <cell r="H371">
            <v>115942</v>
          </cell>
          <cell r="I371">
            <v>6</v>
          </cell>
          <cell r="J371">
            <v>6</v>
          </cell>
          <cell r="K371">
            <v>115942</v>
          </cell>
        </row>
        <row r="372">
          <cell r="B372">
            <v>2117</v>
          </cell>
          <cell r="C372" t="str">
            <v>0-0000-0002-0005</v>
          </cell>
          <cell r="D372" t="str">
            <v>SINDIC DE TRAB AL SERV DEL S</v>
          </cell>
          <cell r="E372">
            <v>0</v>
          </cell>
          <cell r="F372">
            <v>7542.76</v>
          </cell>
          <cell r="G372">
            <v>9802.36</v>
          </cell>
          <cell r="H372">
            <v>2259.6</v>
          </cell>
          <cell r="I372">
            <v>6</v>
          </cell>
          <cell r="J372">
            <v>6</v>
          </cell>
          <cell r="K372">
            <v>2259.6</v>
          </cell>
        </row>
        <row r="373">
          <cell r="B373">
            <v>2117</v>
          </cell>
          <cell r="C373" t="str">
            <v>0-0000-0002-0006</v>
          </cell>
          <cell r="D373" t="str">
            <v>CAJA POPULAR ARBOLEDAS</v>
          </cell>
          <cell r="E373">
            <v>0</v>
          </cell>
          <cell r="F373">
            <v>98421.1</v>
          </cell>
          <cell r="G373">
            <v>107125.65</v>
          </cell>
          <cell r="H373">
            <v>8704.5499999999993</v>
          </cell>
          <cell r="I373">
            <v>6</v>
          </cell>
          <cell r="J373">
            <v>6</v>
          </cell>
          <cell r="K373">
            <v>8704.5499999999993</v>
          </cell>
        </row>
        <row r="374">
          <cell r="B374">
            <v>2117</v>
          </cell>
          <cell r="C374" t="str">
            <v>0-0000-0002-0008</v>
          </cell>
          <cell r="D374" t="str">
            <v>ROSA MARIA GARCIA OCAMPO</v>
          </cell>
          <cell r="E374">
            <v>0</v>
          </cell>
          <cell r="F374">
            <v>17894.8</v>
          </cell>
          <cell r="G374">
            <v>20385.7</v>
          </cell>
          <cell r="H374">
            <v>2490.9</v>
          </cell>
          <cell r="I374">
            <v>6</v>
          </cell>
          <cell r="J374">
            <v>6</v>
          </cell>
          <cell r="K374">
            <v>2490.9</v>
          </cell>
        </row>
        <row r="375">
          <cell r="B375">
            <v>2117</v>
          </cell>
          <cell r="C375" t="str">
            <v>0-0000-0002-0017</v>
          </cell>
          <cell r="D375" t="str">
            <v>LA OPTICA OPTIFOTO</v>
          </cell>
          <cell r="E375">
            <v>0</v>
          </cell>
          <cell r="F375">
            <v>1716</v>
          </cell>
          <cell r="G375">
            <v>2288</v>
          </cell>
          <cell r="H375">
            <v>572</v>
          </cell>
          <cell r="I375">
            <v>6</v>
          </cell>
          <cell r="J375">
            <v>6</v>
          </cell>
          <cell r="K375">
            <v>572</v>
          </cell>
        </row>
        <row r="376">
          <cell r="B376">
            <v>2117</v>
          </cell>
          <cell r="C376" t="str">
            <v>0-0000-0005-0000</v>
          </cell>
          <cell r="D376" t="str">
            <v>IMPUESTOS SOBRE NÓMINA Y OTROS QUE DERIV</v>
          </cell>
          <cell r="E376">
            <v>3509015.97</v>
          </cell>
          <cell r="F376">
            <v>8962518</v>
          </cell>
          <cell r="G376">
            <v>7208499.2000000002</v>
          </cell>
          <cell r="H376">
            <v>1754997.17</v>
          </cell>
          <cell r="I376">
            <v>5</v>
          </cell>
          <cell r="J376">
            <v>5</v>
          </cell>
          <cell r="K376">
            <v>-1754018.8000000003</v>
          </cell>
        </row>
        <row r="377">
          <cell r="B377">
            <v>2117</v>
          </cell>
          <cell r="C377" t="str">
            <v>0-0000-0005-0001</v>
          </cell>
          <cell r="D377" t="str">
            <v>I.S.P.T.</v>
          </cell>
          <cell r="E377">
            <v>2947060.03</v>
          </cell>
          <cell r="F377">
            <v>7401139.2999999998</v>
          </cell>
          <cell r="G377">
            <v>5864069.5099999998</v>
          </cell>
          <cell r="H377">
            <v>1409990.24</v>
          </cell>
          <cell r="I377">
            <v>6</v>
          </cell>
          <cell r="J377">
            <v>6</v>
          </cell>
          <cell r="K377">
            <v>-1537069.7899999998</v>
          </cell>
        </row>
        <row r="378">
          <cell r="B378">
            <v>2117</v>
          </cell>
          <cell r="C378" t="str">
            <v>0-0000-0005-0002</v>
          </cell>
          <cell r="D378" t="str">
            <v>ISPT INGRESO ASIMILABLE A SALARIO</v>
          </cell>
          <cell r="E378">
            <v>11026.66</v>
          </cell>
          <cell r="F378">
            <v>54391.69</v>
          </cell>
          <cell r="G378">
            <v>78439.73</v>
          </cell>
          <cell r="H378">
            <v>35074.699999999997</v>
          </cell>
          <cell r="I378">
            <v>6</v>
          </cell>
          <cell r="J378">
            <v>6</v>
          </cell>
          <cell r="K378">
            <v>24048.039999999997</v>
          </cell>
        </row>
        <row r="379">
          <cell r="B379">
            <v>2117</v>
          </cell>
          <cell r="C379" t="str">
            <v>0-0000-0005-0003</v>
          </cell>
          <cell r="D379" t="str">
            <v>3% SOBRE NOMINA</v>
          </cell>
          <cell r="E379">
            <v>547655.74</v>
          </cell>
          <cell r="F379">
            <v>1493414.51</v>
          </cell>
          <cell r="G379">
            <v>1247516.75</v>
          </cell>
          <cell r="H379">
            <v>301757.98</v>
          </cell>
          <cell r="I379">
            <v>6</v>
          </cell>
          <cell r="J379">
            <v>6</v>
          </cell>
          <cell r="K379">
            <v>-245897.76</v>
          </cell>
        </row>
        <row r="380">
          <cell r="B380">
            <v>2117</v>
          </cell>
          <cell r="C380" t="str">
            <v>0-0000-0005-0004</v>
          </cell>
          <cell r="D380" t="str">
            <v>3% INGRESOS ASIMILABLES A SALARIOS</v>
          </cell>
          <cell r="E380">
            <v>3273.54</v>
          </cell>
          <cell r="F380">
            <v>13572.5</v>
          </cell>
          <cell r="G380">
            <v>18473.21</v>
          </cell>
          <cell r="H380">
            <v>8174.25</v>
          </cell>
          <cell r="I380">
            <v>6</v>
          </cell>
          <cell r="J380">
            <v>6</v>
          </cell>
          <cell r="K380">
            <v>4900.71</v>
          </cell>
        </row>
        <row r="381">
          <cell r="B381">
            <v>2117</v>
          </cell>
          <cell r="C381" t="str">
            <v>0-0000-0009-0000</v>
          </cell>
          <cell r="D381" t="str">
            <v>OTRAS RETENCIONES Y CONTRIBUCIONES POR P</v>
          </cell>
          <cell r="E381">
            <v>5369.04</v>
          </cell>
          <cell r="F381">
            <v>52540.75</v>
          </cell>
          <cell r="G381">
            <v>71688.81</v>
          </cell>
          <cell r="H381">
            <v>24517.1</v>
          </cell>
          <cell r="I381">
            <v>5</v>
          </cell>
          <cell r="J381">
            <v>5</v>
          </cell>
          <cell r="K381">
            <v>19148.059999999998</v>
          </cell>
        </row>
        <row r="382">
          <cell r="B382">
            <v>2117</v>
          </cell>
          <cell r="C382" t="str">
            <v>0-0000-0009-0002</v>
          </cell>
          <cell r="D382" t="str">
            <v>10% DE HONORARIOS</v>
          </cell>
          <cell r="E382">
            <v>965.9</v>
          </cell>
          <cell r="F382">
            <v>9687.64</v>
          </cell>
          <cell r="G382">
            <v>9614.25</v>
          </cell>
          <cell r="H382">
            <v>892.51</v>
          </cell>
          <cell r="I382">
            <v>6</v>
          </cell>
          <cell r="J382">
            <v>6</v>
          </cell>
          <cell r="K382">
            <v>-73.389999999999986</v>
          </cell>
        </row>
        <row r="383">
          <cell r="B383">
            <v>2117</v>
          </cell>
          <cell r="C383" t="str">
            <v>0-0000-0009-0004</v>
          </cell>
          <cell r="D383" t="str">
            <v>2.5% CEDULAR</v>
          </cell>
          <cell r="E383">
            <v>241.2</v>
          </cell>
          <cell r="F383">
            <v>2456.35</v>
          </cell>
          <cell r="G383">
            <v>2438.5300000000002</v>
          </cell>
          <cell r="H383">
            <v>223.38</v>
          </cell>
          <cell r="I383">
            <v>6</v>
          </cell>
          <cell r="J383">
            <v>6</v>
          </cell>
          <cell r="K383">
            <v>-17.819999999999993</v>
          </cell>
        </row>
        <row r="384">
          <cell r="B384">
            <v>2117</v>
          </cell>
          <cell r="C384" t="str">
            <v>0-0000-0009-0005</v>
          </cell>
          <cell r="D384" t="str">
            <v>ISR RESICO</v>
          </cell>
          <cell r="E384">
            <v>1600.91</v>
          </cell>
          <cell r="F384">
            <v>14553.6</v>
          </cell>
          <cell r="G384">
            <v>22010.49</v>
          </cell>
          <cell r="H384">
            <v>9057.7999999999993</v>
          </cell>
          <cell r="I384">
            <v>6</v>
          </cell>
          <cell r="J384">
            <v>6</v>
          </cell>
          <cell r="K384">
            <v>7456.8899999999994</v>
          </cell>
        </row>
        <row r="385">
          <cell r="B385">
            <v>2117</v>
          </cell>
          <cell r="C385" t="str">
            <v>0-0000-0009-0006</v>
          </cell>
          <cell r="D385" t="str">
            <v>CEDULAR RESICO</v>
          </cell>
          <cell r="E385">
            <v>2561.0300000000002</v>
          </cell>
          <cell r="F385">
            <v>25843.16</v>
          </cell>
          <cell r="G385">
            <v>37625.54</v>
          </cell>
          <cell r="H385">
            <v>14343.41</v>
          </cell>
          <cell r="I385">
            <v>6</v>
          </cell>
          <cell r="J385">
            <v>6</v>
          </cell>
          <cell r="K385">
            <v>11782.38</v>
          </cell>
        </row>
        <row r="386">
          <cell r="B386">
            <v>2119</v>
          </cell>
          <cell r="C386" t="str">
            <v>0-0000-0000-0000</v>
          </cell>
          <cell r="D386" t="str">
            <v>OTRAS CUENTAS POR PAGAR A CORTO PLAZO</v>
          </cell>
          <cell r="E386">
            <v>4429291.1900000004</v>
          </cell>
          <cell r="F386">
            <v>6889740.0700000003</v>
          </cell>
          <cell r="G386">
            <v>2712250.75</v>
          </cell>
          <cell r="H386">
            <v>251801.87</v>
          </cell>
          <cell r="I386">
            <v>4</v>
          </cell>
          <cell r="J386">
            <v>4</v>
          </cell>
          <cell r="K386">
            <v>-4177489.3200000003</v>
          </cell>
        </row>
        <row r="387">
          <cell r="B387">
            <v>2119</v>
          </cell>
          <cell r="C387" t="str">
            <v>0-0000-0009-0000</v>
          </cell>
          <cell r="D387" t="str">
            <v>OTRAS CUENTAS POR PAGAR A CP</v>
          </cell>
          <cell r="E387">
            <v>4429291.1900000004</v>
          </cell>
          <cell r="F387">
            <v>6889740.0700000003</v>
          </cell>
          <cell r="G387">
            <v>2712250.75</v>
          </cell>
          <cell r="H387">
            <v>251801.87</v>
          </cell>
          <cell r="I387">
            <v>5</v>
          </cell>
          <cell r="J387">
            <v>5</v>
          </cell>
          <cell r="K387">
            <v>-4177489.3200000003</v>
          </cell>
        </row>
        <row r="388">
          <cell r="B388">
            <v>2119</v>
          </cell>
          <cell r="C388" t="str">
            <v>0-0000-0009-0024</v>
          </cell>
          <cell r="D388" t="str">
            <v>MUNICIPIO DE LEON</v>
          </cell>
          <cell r="E388">
            <v>4186440.03</v>
          </cell>
          <cell r="F388">
            <v>4186440.03</v>
          </cell>
          <cell r="G388">
            <v>0</v>
          </cell>
          <cell r="H388">
            <v>0</v>
          </cell>
          <cell r="I388">
            <v>6</v>
          </cell>
          <cell r="J388">
            <v>6</v>
          </cell>
          <cell r="K388">
            <v>-4186440.03</v>
          </cell>
        </row>
        <row r="389">
          <cell r="B389">
            <v>2119</v>
          </cell>
          <cell r="C389" t="str">
            <v>0-0000-0009-0068</v>
          </cell>
          <cell r="D389" t="str">
            <v>ANA LUS MORADO LARA</v>
          </cell>
          <cell r="E389">
            <v>4301.87</v>
          </cell>
          <cell r="F389">
            <v>42856.42</v>
          </cell>
          <cell r="G389">
            <v>38554.550000000003</v>
          </cell>
          <cell r="H389">
            <v>0</v>
          </cell>
          <cell r="I389">
            <v>6</v>
          </cell>
          <cell r="J389">
            <v>6</v>
          </cell>
          <cell r="K389">
            <v>-4301.87</v>
          </cell>
        </row>
        <row r="390">
          <cell r="B390">
            <v>2119</v>
          </cell>
          <cell r="C390" t="str">
            <v>0-0000-0009-0069</v>
          </cell>
          <cell r="D390" t="str">
            <v>ASOCIACION BENEFICA PRO NIÑEZ DESVALIDA</v>
          </cell>
          <cell r="E390">
            <v>0</v>
          </cell>
          <cell r="F390">
            <v>66000</v>
          </cell>
          <cell r="G390">
            <v>66000</v>
          </cell>
          <cell r="H390">
            <v>0</v>
          </cell>
          <cell r="I390">
            <v>6</v>
          </cell>
          <cell r="J390">
            <v>6</v>
          </cell>
          <cell r="K390">
            <v>0</v>
          </cell>
        </row>
        <row r="391">
          <cell r="B391">
            <v>2119</v>
          </cell>
          <cell r="C391" t="str">
            <v>0-0000-0009-0073</v>
          </cell>
          <cell r="D391" t="str">
            <v>PATRONATO DE ASISTENCIA ALA ANCIANIDAD D</v>
          </cell>
          <cell r="E391">
            <v>0</v>
          </cell>
          <cell r="F391">
            <v>24000</v>
          </cell>
          <cell r="G391">
            <v>24000</v>
          </cell>
          <cell r="H391">
            <v>0</v>
          </cell>
          <cell r="I391">
            <v>6</v>
          </cell>
          <cell r="J391">
            <v>6</v>
          </cell>
          <cell r="K391">
            <v>0</v>
          </cell>
        </row>
        <row r="392">
          <cell r="B392">
            <v>2119</v>
          </cell>
          <cell r="C392" t="str">
            <v>0-0000-0009-0075</v>
          </cell>
          <cell r="D392" t="str">
            <v>ASILO DE ANCIANOS CARPI AC</v>
          </cell>
          <cell r="E392">
            <v>0</v>
          </cell>
          <cell r="F392">
            <v>36000</v>
          </cell>
          <cell r="G392">
            <v>36000</v>
          </cell>
          <cell r="H392">
            <v>0</v>
          </cell>
          <cell r="I392">
            <v>6</v>
          </cell>
          <cell r="J392">
            <v>6</v>
          </cell>
          <cell r="K392">
            <v>0</v>
          </cell>
        </row>
        <row r="393">
          <cell r="B393">
            <v>2119</v>
          </cell>
          <cell r="C393" t="str">
            <v>0-0000-0009-0078</v>
          </cell>
          <cell r="D393" t="str">
            <v>SOCIEDAD PROTECTORA DE LA NIÑEZ DESVALID</v>
          </cell>
          <cell r="E393">
            <v>0</v>
          </cell>
          <cell r="F393">
            <v>75000</v>
          </cell>
          <cell r="G393">
            <v>75000</v>
          </cell>
          <cell r="H393">
            <v>0</v>
          </cell>
          <cell r="I393">
            <v>6</v>
          </cell>
          <cell r="J393">
            <v>6</v>
          </cell>
          <cell r="K393">
            <v>0</v>
          </cell>
        </row>
        <row r="394">
          <cell r="B394">
            <v>2119</v>
          </cell>
          <cell r="C394" t="str">
            <v>0-0000-0009-0080</v>
          </cell>
          <cell r="D394" t="str">
            <v>AMIGO DANIEL AC</v>
          </cell>
          <cell r="E394">
            <v>0</v>
          </cell>
          <cell r="F394">
            <v>60000</v>
          </cell>
          <cell r="G394">
            <v>60000</v>
          </cell>
          <cell r="H394">
            <v>0</v>
          </cell>
          <cell r="I394">
            <v>6</v>
          </cell>
          <cell r="J394">
            <v>6</v>
          </cell>
          <cell r="K394">
            <v>0</v>
          </cell>
        </row>
        <row r="395">
          <cell r="B395">
            <v>2119</v>
          </cell>
          <cell r="C395" t="str">
            <v>0-0000-0009-0082</v>
          </cell>
          <cell r="D395" t="str">
            <v>CASA HOGAR LOYOLA AC</v>
          </cell>
          <cell r="E395">
            <v>0</v>
          </cell>
          <cell r="F395">
            <v>45000</v>
          </cell>
          <cell r="G395">
            <v>45000</v>
          </cell>
          <cell r="H395">
            <v>0</v>
          </cell>
          <cell r="I395">
            <v>6</v>
          </cell>
          <cell r="J395">
            <v>6</v>
          </cell>
          <cell r="K395">
            <v>0</v>
          </cell>
        </row>
        <row r="396">
          <cell r="B396">
            <v>2119</v>
          </cell>
          <cell r="C396" t="str">
            <v>0-0000-0009-0085</v>
          </cell>
          <cell r="D396" t="str">
            <v>SISTEMA PARA EL DESARROLLO INTEGRAL DE L</v>
          </cell>
          <cell r="E396">
            <v>2088</v>
          </cell>
          <cell r="F396">
            <v>0</v>
          </cell>
          <cell r="G396">
            <v>0</v>
          </cell>
          <cell r="H396">
            <v>2088</v>
          </cell>
          <cell r="I396">
            <v>6</v>
          </cell>
          <cell r="J396">
            <v>6</v>
          </cell>
          <cell r="K396">
            <v>0</v>
          </cell>
        </row>
        <row r="397">
          <cell r="B397">
            <v>2119</v>
          </cell>
          <cell r="C397" t="str">
            <v>0-0000-0009-0095</v>
          </cell>
          <cell r="D397" t="str">
            <v>MARISELA ALVAREZ MENDEZ</v>
          </cell>
          <cell r="E397">
            <v>6601.6</v>
          </cell>
          <cell r="F397">
            <v>58771.94</v>
          </cell>
          <cell r="G397">
            <v>52170.34</v>
          </cell>
          <cell r="H397">
            <v>0</v>
          </cell>
          <cell r="I397">
            <v>6</v>
          </cell>
          <cell r="J397">
            <v>6</v>
          </cell>
          <cell r="K397">
            <v>-6601.6</v>
          </cell>
        </row>
        <row r="398">
          <cell r="B398">
            <v>2119</v>
          </cell>
          <cell r="C398" t="str">
            <v>0-0000-0009-0099</v>
          </cell>
          <cell r="D398" t="str">
            <v>JOSEFINA MACIAS BOSQUES</v>
          </cell>
          <cell r="E398">
            <v>0</v>
          </cell>
          <cell r="F398">
            <v>42317.99</v>
          </cell>
          <cell r="G398">
            <v>42317.99</v>
          </cell>
          <cell r="H398">
            <v>0</v>
          </cell>
          <cell r="I398">
            <v>6</v>
          </cell>
          <cell r="J398">
            <v>6</v>
          </cell>
          <cell r="K398">
            <v>0</v>
          </cell>
        </row>
        <row r="399">
          <cell r="B399">
            <v>2119</v>
          </cell>
          <cell r="C399" t="str">
            <v>0-0000-0009-0107</v>
          </cell>
          <cell r="D399" t="str">
            <v>ANA TERESA CONCHAS PALOMINO</v>
          </cell>
          <cell r="E399">
            <v>7695.64</v>
          </cell>
          <cell r="F399">
            <v>130306.71</v>
          </cell>
          <cell r="G399">
            <v>122611.07</v>
          </cell>
          <cell r="H399">
            <v>0</v>
          </cell>
          <cell r="I399">
            <v>6</v>
          </cell>
          <cell r="J399">
            <v>6</v>
          </cell>
          <cell r="K399">
            <v>-7695.64</v>
          </cell>
        </row>
        <row r="400">
          <cell r="B400">
            <v>2119</v>
          </cell>
          <cell r="C400" t="str">
            <v>0-0000-0009-0138</v>
          </cell>
          <cell r="D400" t="str">
            <v>SISTEMA DIF ESTATAL (DESAYUNOS FRIOS)</v>
          </cell>
          <cell r="E400">
            <v>0</v>
          </cell>
          <cell r="F400">
            <v>463762.5</v>
          </cell>
          <cell r="G400">
            <v>553969.5</v>
          </cell>
          <cell r="H400">
            <v>90207</v>
          </cell>
          <cell r="I400">
            <v>6</v>
          </cell>
          <cell r="J400">
            <v>6</v>
          </cell>
          <cell r="K400">
            <v>90207</v>
          </cell>
        </row>
        <row r="401">
          <cell r="B401">
            <v>2119</v>
          </cell>
          <cell r="C401" t="str">
            <v>0-0000-0009-0161</v>
          </cell>
          <cell r="D401" t="str">
            <v>CASA DE ASISTENCIA Y REHABILITACION PARA</v>
          </cell>
          <cell r="E401">
            <v>0</v>
          </cell>
          <cell r="F401">
            <v>150000</v>
          </cell>
          <cell r="G401">
            <v>150000</v>
          </cell>
          <cell r="H401">
            <v>0</v>
          </cell>
          <cell r="I401">
            <v>6</v>
          </cell>
          <cell r="J401">
            <v>6</v>
          </cell>
          <cell r="K401">
            <v>0</v>
          </cell>
        </row>
        <row r="402">
          <cell r="B402">
            <v>2119</v>
          </cell>
          <cell r="C402" t="str">
            <v>0-0000-0009-0165</v>
          </cell>
          <cell r="D402" t="str">
            <v>NUESTROS AÑOS FELICES AC</v>
          </cell>
          <cell r="E402">
            <v>0</v>
          </cell>
          <cell r="F402">
            <v>15000</v>
          </cell>
          <cell r="G402">
            <v>15000</v>
          </cell>
          <cell r="H402">
            <v>0</v>
          </cell>
          <cell r="I402">
            <v>6</v>
          </cell>
          <cell r="J402">
            <v>6</v>
          </cell>
          <cell r="K402">
            <v>0</v>
          </cell>
        </row>
        <row r="403">
          <cell r="B403">
            <v>2119</v>
          </cell>
          <cell r="C403" t="str">
            <v>0-0000-0009-0170</v>
          </cell>
          <cell r="D403" t="str">
            <v>FUNDACION EMMANUEL DEL BAJIO AC</v>
          </cell>
          <cell r="E403">
            <v>0</v>
          </cell>
          <cell r="F403">
            <v>60000</v>
          </cell>
          <cell r="G403">
            <v>60000</v>
          </cell>
          <cell r="H403">
            <v>0</v>
          </cell>
          <cell r="I403">
            <v>6</v>
          </cell>
          <cell r="J403">
            <v>6</v>
          </cell>
          <cell r="K403">
            <v>0</v>
          </cell>
        </row>
        <row r="404">
          <cell r="B404">
            <v>2119</v>
          </cell>
          <cell r="C404" t="str">
            <v>0-0000-0009-0194</v>
          </cell>
          <cell r="D404" t="str">
            <v>MARIA CECILIA ROBLEDO IBARRA</v>
          </cell>
          <cell r="E404">
            <v>0</v>
          </cell>
          <cell r="F404">
            <v>8378.08</v>
          </cell>
          <cell r="G404">
            <v>8378.08</v>
          </cell>
          <cell r="H404">
            <v>0</v>
          </cell>
          <cell r="I404">
            <v>6</v>
          </cell>
          <cell r="J404">
            <v>6</v>
          </cell>
          <cell r="K404">
            <v>0</v>
          </cell>
        </row>
        <row r="405">
          <cell r="B405">
            <v>2119</v>
          </cell>
          <cell r="C405" t="str">
            <v>0-0000-0009-0234</v>
          </cell>
          <cell r="D405" t="str">
            <v>JUZGADO DE LO FAMILIAR</v>
          </cell>
          <cell r="E405">
            <v>109770.07</v>
          </cell>
          <cell r="F405">
            <v>0</v>
          </cell>
          <cell r="G405">
            <v>0</v>
          </cell>
          <cell r="H405">
            <v>109770.07</v>
          </cell>
          <cell r="I405">
            <v>6</v>
          </cell>
          <cell r="J405">
            <v>6</v>
          </cell>
          <cell r="K405">
            <v>0</v>
          </cell>
        </row>
        <row r="406">
          <cell r="B406">
            <v>2119</v>
          </cell>
          <cell r="C406" t="str">
            <v>0-0000-0009-0248</v>
          </cell>
          <cell r="D406" t="str">
            <v>FINIQUITOS POR PAGAR</v>
          </cell>
          <cell r="E406">
            <v>46443.360000000001</v>
          </cell>
          <cell r="F406">
            <v>4186.26</v>
          </cell>
          <cell r="G406">
            <v>4186.26</v>
          </cell>
          <cell r="H406">
            <v>46443.360000000001</v>
          </cell>
          <cell r="I406">
            <v>6</v>
          </cell>
          <cell r="J406">
            <v>6</v>
          </cell>
          <cell r="K406">
            <v>0</v>
          </cell>
        </row>
        <row r="407">
          <cell r="B407">
            <v>2119</v>
          </cell>
          <cell r="C407" t="str">
            <v>0-0000-0009-0275</v>
          </cell>
          <cell r="D407" t="str">
            <v>ASILO PABLO DE ANDA AC</v>
          </cell>
          <cell r="E407">
            <v>0</v>
          </cell>
          <cell r="F407">
            <v>54000</v>
          </cell>
          <cell r="G407">
            <v>54000</v>
          </cell>
          <cell r="H407">
            <v>0</v>
          </cell>
          <cell r="I407">
            <v>6</v>
          </cell>
          <cell r="J407">
            <v>6</v>
          </cell>
          <cell r="K407">
            <v>0</v>
          </cell>
        </row>
        <row r="408">
          <cell r="B408">
            <v>2119</v>
          </cell>
          <cell r="C408" t="str">
            <v>0-0000-0009-0276</v>
          </cell>
          <cell r="D408" t="str">
            <v>VOY DE TU MANO AC</v>
          </cell>
          <cell r="E408">
            <v>0</v>
          </cell>
          <cell r="F408">
            <v>36000</v>
          </cell>
          <cell r="G408">
            <v>36000</v>
          </cell>
          <cell r="H408">
            <v>0</v>
          </cell>
          <cell r="I408">
            <v>6</v>
          </cell>
          <cell r="J408">
            <v>6</v>
          </cell>
          <cell r="K408">
            <v>0</v>
          </cell>
        </row>
        <row r="409">
          <cell r="B409">
            <v>2119</v>
          </cell>
          <cell r="C409" t="str">
            <v>0-0000-0009-0302</v>
          </cell>
          <cell r="D409" t="str">
            <v>DIEZ DE SOLLANO FLORES JONNATTAN</v>
          </cell>
          <cell r="E409">
            <v>0</v>
          </cell>
          <cell r="F409">
            <v>35912.35</v>
          </cell>
          <cell r="G409">
            <v>35912.35</v>
          </cell>
          <cell r="H409">
            <v>0</v>
          </cell>
          <cell r="I409">
            <v>6</v>
          </cell>
          <cell r="J409">
            <v>6</v>
          </cell>
          <cell r="K409">
            <v>0</v>
          </cell>
        </row>
        <row r="410">
          <cell r="B410">
            <v>2119</v>
          </cell>
          <cell r="C410" t="str">
            <v>0-0000-0009-0330</v>
          </cell>
          <cell r="D410" t="str">
            <v>PEREZ LOPEZ ANTONIO RENÉ</v>
          </cell>
          <cell r="E410">
            <v>1545</v>
          </cell>
          <cell r="F410">
            <v>10170.9</v>
          </cell>
          <cell r="G410">
            <v>8625.9</v>
          </cell>
          <cell r="H410">
            <v>0</v>
          </cell>
          <cell r="I410">
            <v>6</v>
          </cell>
          <cell r="J410">
            <v>6</v>
          </cell>
          <cell r="K410">
            <v>-1545</v>
          </cell>
        </row>
        <row r="411">
          <cell r="B411">
            <v>2119</v>
          </cell>
          <cell r="C411" t="str">
            <v>0-0000-0009-0412</v>
          </cell>
          <cell r="D411" t="str">
            <v>LETICIA PRECIADO RAMIREZ</v>
          </cell>
          <cell r="E411">
            <v>4616</v>
          </cell>
          <cell r="F411">
            <v>43962.82</v>
          </cell>
          <cell r="G411">
            <v>39346.82</v>
          </cell>
          <cell r="H411">
            <v>0</v>
          </cell>
          <cell r="I411">
            <v>6</v>
          </cell>
          <cell r="J411">
            <v>6</v>
          </cell>
          <cell r="K411">
            <v>-4616</v>
          </cell>
        </row>
        <row r="412">
          <cell r="B412">
            <v>2119</v>
          </cell>
          <cell r="C412" t="str">
            <v>0-0000-0009-0451</v>
          </cell>
          <cell r="D412" t="str">
            <v>CASA HOGAR CORAZÓN VALIENTE SAN MIGUEL A</v>
          </cell>
          <cell r="E412">
            <v>0</v>
          </cell>
          <cell r="F412">
            <v>21300</v>
          </cell>
          <cell r="G412">
            <v>21300</v>
          </cell>
          <cell r="H412">
            <v>0</v>
          </cell>
          <cell r="I412">
            <v>6</v>
          </cell>
          <cell r="J412">
            <v>6</v>
          </cell>
          <cell r="K412">
            <v>0</v>
          </cell>
        </row>
        <row r="413">
          <cell r="B413">
            <v>2119</v>
          </cell>
          <cell r="C413" t="str">
            <v>0-0000-0009-0453</v>
          </cell>
          <cell r="D413" t="str">
            <v>CASA HOGAR TEPEYAC, A.C</v>
          </cell>
          <cell r="E413">
            <v>0</v>
          </cell>
          <cell r="F413">
            <v>12000</v>
          </cell>
          <cell r="G413">
            <v>12000</v>
          </cell>
          <cell r="H413">
            <v>0</v>
          </cell>
          <cell r="I413">
            <v>6</v>
          </cell>
          <cell r="J413">
            <v>6</v>
          </cell>
          <cell r="K413">
            <v>0</v>
          </cell>
        </row>
        <row r="414">
          <cell r="B414">
            <v>2119</v>
          </cell>
          <cell r="C414" t="str">
            <v>0-0000-0009-0460</v>
          </cell>
          <cell r="D414" t="str">
            <v>RICARDO A. ASTORGA C./RETENC.PENSION ALI</v>
          </cell>
          <cell r="E414">
            <v>0</v>
          </cell>
          <cell r="F414">
            <v>21466.15</v>
          </cell>
          <cell r="G414">
            <v>23060.07</v>
          </cell>
          <cell r="H414">
            <v>1593.92</v>
          </cell>
          <cell r="I414">
            <v>6</v>
          </cell>
          <cell r="J414">
            <v>6</v>
          </cell>
          <cell r="K414">
            <v>1593.92</v>
          </cell>
        </row>
        <row r="415">
          <cell r="B415">
            <v>2119</v>
          </cell>
          <cell r="C415" t="str">
            <v>0-0000-0009-0468</v>
          </cell>
          <cell r="D415" t="str">
            <v>FUNDACION VAMOS MEXICO A.C.</v>
          </cell>
          <cell r="E415">
            <v>0</v>
          </cell>
          <cell r="F415">
            <v>5000</v>
          </cell>
          <cell r="G415">
            <v>5000</v>
          </cell>
          <cell r="H415">
            <v>0</v>
          </cell>
          <cell r="I415">
            <v>6</v>
          </cell>
          <cell r="J415">
            <v>6</v>
          </cell>
          <cell r="K415">
            <v>0</v>
          </cell>
        </row>
        <row r="416">
          <cell r="B416">
            <v>2119</v>
          </cell>
          <cell r="C416" t="str">
            <v>0-0000-0009-0470</v>
          </cell>
          <cell r="D416" t="str">
            <v>FCO. JAVIER VELOZ O./RETENC.PENSION ALI</v>
          </cell>
          <cell r="E416">
            <v>0</v>
          </cell>
          <cell r="F416">
            <v>18000</v>
          </cell>
          <cell r="G416">
            <v>19500</v>
          </cell>
          <cell r="H416">
            <v>1500</v>
          </cell>
          <cell r="I416">
            <v>6</v>
          </cell>
          <cell r="J416">
            <v>6</v>
          </cell>
          <cell r="K416">
            <v>1500</v>
          </cell>
        </row>
        <row r="417">
          <cell r="B417">
            <v>2119</v>
          </cell>
          <cell r="C417" t="str">
            <v>0-0000-0009-0479</v>
          </cell>
          <cell r="D417" t="str">
            <v>JASSO TORRES VALERIA</v>
          </cell>
          <cell r="E417">
            <v>7264.62</v>
          </cell>
          <cell r="F417">
            <v>57772.81</v>
          </cell>
          <cell r="G417">
            <v>50707.71</v>
          </cell>
          <cell r="H417">
            <v>199.52</v>
          </cell>
          <cell r="I417">
            <v>6</v>
          </cell>
          <cell r="J417">
            <v>6</v>
          </cell>
          <cell r="K417">
            <v>-7065.0999999999995</v>
          </cell>
        </row>
        <row r="418">
          <cell r="B418">
            <v>2119</v>
          </cell>
          <cell r="C418" t="str">
            <v>0-0000-0009-0480</v>
          </cell>
          <cell r="D418" t="str">
            <v>PROYECTOS Y VALUACION SAGAR SC</v>
          </cell>
          <cell r="E418">
            <v>0</v>
          </cell>
          <cell r="F418">
            <v>41180</v>
          </cell>
          <cell r="G418">
            <v>41180</v>
          </cell>
          <cell r="H418">
            <v>0</v>
          </cell>
          <cell r="I418">
            <v>6</v>
          </cell>
          <cell r="J418">
            <v>6</v>
          </cell>
          <cell r="K418">
            <v>0</v>
          </cell>
        </row>
        <row r="419">
          <cell r="B419">
            <v>2119</v>
          </cell>
          <cell r="C419" t="str">
            <v>0-0000-0009-0483</v>
          </cell>
          <cell r="D419" t="str">
            <v>NEUBOX INTERNET S.A. DE C.V.</v>
          </cell>
          <cell r="E419">
            <v>0</v>
          </cell>
          <cell r="F419">
            <v>1330.4</v>
          </cell>
          <cell r="G419">
            <v>1330.4</v>
          </cell>
          <cell r="H419">
            <v>0</v>
          </cell>
          <cell r="I419">
            <v>6</v>
          </cell>
          <cell r="J419">
            <v>6</v>
          </cell>
          <cell r="K419">
            <v>0</v>
          </cell>
        </row>
        <row r="420">
          <cell r="B420">
            <v>2119</v>
          </cell>
          <cell r="C420" t="str">
            <v>0-0000-0009-0485</v>
          </cell>
          <cell r="D420" t="str">
            <v>RAMIREZ TORRES JUANA DENISSE</v>
          </cell>
          <cell r="E420">
            <v>0</v>
          </cell>
          <cell r="F420">
            <v>9905.18</v>
          </cell>
          <cell r="G420">
            <v>9905.18</v>
          </cell>
          <cell r="H420">
            <v>0</v>
          </cell>
          <cell r="I420">
            <v>6</v>
          </cell>
          <cell r="J420">
            <v>6</v>
          </cell>
          <cell r="K420">
            <v>0</v>
          </cell>
        </row>
        <row r="421">
          <cell r="B421">
            <v>2119</v>
          </cell>
          <cell r="C421" t="str">
            <v>0-0000-0009-0486</v>
          </cell>
          <cell r="D421" t="str">
            <v>VAZQUEZ ORNELAS IRIS BETZABE</v>
          </cell>
          <cell r="E421">
            <v>0</v>
          </cell>
          <cell r="F421">
            <v>9905.18</v>
          </cell>
          <cell r="G421">
            <v>9905.18</v>
          </cell>
          <cell r="H421">
            <v>0</v>
          </cell>
          <cell r="I421">
            <v>6</v>
          </cell>
          <cell r="J421">
            <v>6</v>
          </cell>
          <cell r="K421">
            <v>0</v>
          </cell>
        </row>
        <row r="422">
          <cell r="B422">
            <v>2119</v>
          </cell>
          <cell r="C422" t="str">
            <v>0-0000-0009-0487</v>
          </cell>
          <cell r="D422" t="str">
            <v>RIVERA PACHECO ANA GABRIELA</v>
          </cell>
          <cell r="E422">
            <v>0</v>
          </cell>
          <cell r="F422">
            <v>9905.18</v>
          </cell>
          <cell r="G422">
            <v>9905.18</v>
          </cell>
          <cell r="H422">
            <v>0</v>
          </cell>
          <cell r="I422">
            <v>6</v>
          </cell>
          <cell r="J422">
            <v>6</v>
          </cell>
          <cell r="K422">
            <v>0</v>
          </cell>
        </row>
        <row r="423">
          <cell r="B423">
            <v>2119</v>
          </cell>
          <cell r="C423" t="str">
            <v>0-0000-0009-0489</v>
          </cell>
          <cell r="D423" t="str">
            <v>VELAZQUEZ GONZALEZ ANA CLAUDIA</v>
          </cell>
          <cell r="E423">
            <v>0</v>
          </cell>
          <cell r="F423">
            <v>29231</v>
          </cell>
          <cell r="G423">
            <v>29231</v>
          </cell>
          <cell r="H423">
            <v>0</v>
          </cell>
          <cell r="I423">
            <v>6</v>
          </cell>
          <cell r="J423">
            <v>6</v>
          </cell>
          <cell r="K423">
            <v>0</v>
          </cell>
        </row>
        <row r="424">
          <cell r="B424">
            <v>2119</v>
          </cell>
          <cell r="C424" t="str">
            <v>0-0000-0009-0490</v>
          </cell>
          <cell r="D424" t="str">
            <v>ESTRADA AVENDAÑO MANUEL ALEJANDRO</v>
          </cell>
          <cell r="E424">
            <v>0</v>
          </cell>
          <cell r="F424">
            <v>76478.25</v>
          </cell>
          <cell r="G424">
            <v>76478.25</v>
          </cell>
          <cell r="H424">
            <v>0</v>
          </cell>
          <cell r="I424">
            <v>6</v>
          </cell>
          <cell r="J424">
            <v>6</v>
          </cell>
          <cell r="K424">
            <v>0</v>
          </cell>
        </row>
        <row r="425">
          <cell r="B425">
            <v>2119</v>
          </cell>
          <cell r="C425" t="str">
            <v>0-0000-0009-0491</v>
          </cell>
          <cell r="D425" t="str">
            <v>VALOR Y GLORIA A.C.</v>
          </cell>
          <cell r="E425">
            <v>0</v>
          </cell>
          <cell r="F425">
            <v>30000</v>
          </cell>
          <cell r="G425">
            <v>30000</v>
          </cell>
          <cell r="H425">
            <v>0</v>
          </cell>
          <cell r="I425">
            <v>6</v>
          </cell>
          <cell r="J425">
            <v>6</v>
          </cell>
          <cell r="K425">
            <v>0</v>
          </cell>
        </row>
        <row r="426">
          <cell r="B426">
            <v>2119</v>
          </cell>
          <cell r="C426" t="str">
            <v>0-0000-0009-0492</v>
          </cell>
          <cell r="D426" t="str">
            <v>VALDERRAMA RAMOS LESDI DOLORES</v>
          </cell>
          <cell r="E426">
            <v>0</v>
          </cell>
          <cell r="F426">
            <v>75298.149999999994</v>
          </cell>
          <cell r="G426">
            <v>75298.149999999994</v>
          </cell>
          <cell r="H426">
            <v>0</v>
          </cell>
          <cell r="I426">
            <v>6</v>
          </cell>
          <cell r="J426">
            <v>6</v>
          </cell>
          <cell r="K426">
            <v>0</v>
          </cell>
        </row>
        <row r="427">
          <cell r="B427">
            <v>2119</v>
          </cell>
          <cell r="C427" t="str">
            <v>0-0000-0009-0493</v>
          </cell>
          <cell r="D427" t="str">
            <v>CENTRO DE REHABILITACIÓN LUZ DE VIDA A.C</v>
          </cell>
          <cell r="E427">
            <v>0</v>
          </cell>
          <cell r="F427">
            <v>82500</v>
          </cell>
          <cell r="G427">
            <v>82500</v>
          </cell>
          <cell r="H427">
            <v>0</v>
          </cell>
          <cell r="I427">
            <v>6</v>
          </cell>
          <cell r="J427">
            <v>6</v>
          </cell>
          <cell r="K427">
            <v>0</v>
          </cell>
        </row>
        <row r="428">
          <cell r="B428">
            <v>2119</v>
          </cell>
          <cell r="C428" t="str">
            <v>0-0000-0009-0494</v>
          </cell>
          <cell r="D428" t="str">
            <v>ALDO CORONADO BRINDIS</v>
          </cell>
          <cell r="E428">
            <v>0</v>
          </cell>
          <cell r="F428">
            <v>29976.57</v>
          </cell>
          <cell r="G428">
            <v>29976.57</v>
          </cell>
          <cell r="H428">
            <v>0</v>
          </cell>
          <cell r="I428">
            <v>6</v>
          </cell>
          <cell r="J428">
            <v>6</v>
          </cell>
          <cell r="K428">
            <v>0</v>
          </cell>
        </row>
        <row r="429">
          <cell r="B429">
            <v>2119</v>
          </cell>
          <cell r="C429" t="str">
            <v>0-0000-0009-0495</v>
          </cell>
          <cell r="D429" t="str">
            <v>RESIDENCIA EL SANTO ROSARIO A.C.</v>
          </cell>
          <cell r="E429">
            <v>0</v>
          </cell>
          <cell r="F429">
            <v>54000</v>
          </cell>
          <cell r="G429">
            <v>54000</v>
          </cell>
          <cell r="H429">
            <v>0</v>
          </cell>
          <cell r="I429">
            <v>6</v>
          </cell>
          <cell r="J429">
            <v>6</v>
          </cell>
          <cell r="K429">
            <v>0</v>
          </cell>
        </row>
        <row r="430">
          <cell r="B430">
            <v>2119</v>
          </cell>
          <cell r="C430" t="str">
            <v>0-0000-0009-0496</v>
          </cell>
          <cell r="D430" t="str">
            <v>BELIEVE CENTER A.C.</v>
          </cell>
          <cell r="E430">
            <v>0</v>
          </cell>
          <cell r="F430">
            <v>60197.97</v>
          </cell>
          <cell r="G430">
            <v>60197.97</v>
          </cell>
          <cell r="H430">
            <v>0</v>
          </cell>
          <cell r="I430">
            <v>6</v>
          </cell>
          <cell r="J430">
            <v>6</v>
          </cell>
          <cell r="K430">
            <v>0</v>
          </cell>
        </row>
        <row r="431">
          <cell r="B431">
            <v>2119</v>
          </cell>
          <cell r="C431" t="str">
            <v>0-0000-0009-0499</v>
          </cell>
          <cell r="D431" t="str">
            <v>BATAS PREESCOLAR</v>
          </cell>
          <cell r="E431">
            <v>51025</v>
          </cell>
          <cell r="F431">
            <v>51850</v>
          </cell>
          <cell r="G431">
            <v>825</v>
          </cell>
          <cell r="H431">
            <v>0</v>
          </cell>
          <cell r="I431">
            <v>6</v>
          </cell>
          <cell r="J431">
            <v>6</v>
          </cell>
          <cell r="K431">
            <v>-51025</v>
          </cell>
        </row>
        <row r="432">
          <cell r="B432">
            <v>2119</v>
          </cell>
          <cell r="C432" t="str">
            <v>0-0000-0009-0500</v>
          </cell>
          <cell r="D432" t="str">
            <v>GONZÁLEZ OJEDA MARIANA ALEJANDRA</v>
          </cell>
          <cell r="E432">
            <v>1500</v>
          </cell>
          <cell r="F432">
            <v>1500</v>
          </cell>
          <cell r="G432">
            <v>0</v>
          </cell>
          <cell r="H432">
            <v>0</v>
          </cell>
          <cell r="I432">
            <v>6</v>
          </cell>
          <cell r="J432">
            <v>6</v>
          </cell>
          <cell r="K432">
            <v>-1500</v>
          </cell>
        </row>
        <row r="433">
          <cell r="B433">
            <v>2119</v>
          </cell>
          <cell r="C433" t="str">
            <v>0-0000-0009-0501</v>
          </cell>
          <cell r="D433" t="str">
            <v>NUÑEZ HERNANDEZ MANUEL</v>
          </cell>
          <cell r="E433">
            <v>0</v>
          </cell>
          <cell r="F433">
            <v>64556.68</v>
          </cell>
          <cell r="G433">
            <v>64556.68</v>
          </cell>
          <cell r="H433">
            <v>0</v>
          </cell>
          <cell r="I433">
            <v>6</v>
          </cell>
          <cell r="J433">
            <v>6</v>
          </cell>
          <cell r="K433">
            <v>0</v>
          </cell>
        </row>
        <row r="434">
          <cell r="B434">
            <v>2119</v>
          </cell>
          <cell r="C434" t="str">
            <v>0-0000-0009-0502</v>
          </cell>
          <cell r="D434" t="str">
            <v>EL Y YO A.C.</v>
          </cell>
          <cell r="E434">
            <v>0</v>
          </cell>
          <cell r="F434">
            <v>213960</v>
          </cell>
          <cell r="G434">
            <v>213960</v>
          </cell>
          <cell r="H434">
            <v>0</v>
          </cell>
          <cell r="I434">
            <v>6</v>
          </cell>
          <cell r="J434">
            <v>6</v>
          </cell>
          <cell r="K434">
            <v>0</v>
          </cell>
        </row>
        <row r="435">
          <cell r="B435">
            <v>2119</v>
          </cell>
          <cell r="C435" t="str">
            <v>0-0000-0009-0503</v>
          </cell>
          <cell r="D435" t="str">
            <v>COMUNIDAD TERAPEUTICA, UNIDOS POR LOS QU</v>
          </cell>
          <cell r="E435">
            <v>0</v>
          </cell>
          <cell r="F435">
            <v>56400</v>
          </cell>
          <cell r="G435">
            <v>56400</v>
          </cell>
          <cell r="H435">
            <v>0</v>
          </cell>
          <cell r="I435">
            <v>6</v>
          </cell>
          <cell r="J435">
            <v>6</v>
          </cell>
          <cell r="K435">
            <v>0</v>
          </cell>
        </row>
        <row r="436">
          <cell r="B436">
            <v>2119</v>
          </cell>
          <cell r="C436" t="str">
            <v>0-0000-0009-0504</v>
          </cell>
          <cell r="D436" t="str">
            <v>RETANA ORTEGA DANIEL ENRIQUE</v>
          </cell>
          <cell r="E436">
            <v>0</v>
          </cell>
          <cell r="F436">
            <v>53274.15</v>
          </cell>
          <cell r="G436">
            <v>53274.15</v>
          </cell>
          <cell r="H436">
            <v>0</v>
          </cell>
          <cell r="I436">
            <v>6</v>
          </cell>
          <cell r="J436">
            <v>6</v>
          </cell>
          <cell r="K436">
            <v>0</v>
          </cell>
        </row>
        <row r="437">
          <cell r="B437">
            <v>2119</v>
          </cell>
          <cell r="C437" t="str">
            <v>0-0000-0009-0505</v>
          </cell>
          <cell r="D437" t="str">
            <v>IBARRA TRUJILLO MARIA DEL CARMEN</v>
          </cell>
          <cell r="E437">
            <v>0</v>
          </cell>
          <cell r="F437">
            <v>30949.62</v>
          </cell>
          <cell r="G437">
            <v>30949.62</v>
          </cell>
          <cell r="H437">
            <v>0</v>
          </cell>
          <cell r="I437">
            <v>6</v>
          </cell>
          <cell r="J437">
            <v>6</v>
          </cell>
          <cell r="K437">
            <v>0</v>
          </cell>
        </row>
        <row r="438">
          <cell r="B438">
            <v>2119</v>
          </cell>
          <cell r="C438" t="str">
            <v>0-0000-0009-0506</v>
          </cell>
          <cell r="D438" t="str">
            <v>ALBERGUE INFANTIL DE IRAPUATO A.C.</v>
          </cell>
          <cell r="E438">
            <v>0</v>
          </cell>
          <cell r="F438">
            <v>27225</v>
          </cell>
          <cell r="G438">
            <v>27225</v>
          </cell>
          <cell r="H438">
            <v>0</v>
          </cell>
          <cell r="I438">
            <v>6</v>
          </cell>
          <cell r="J438">
            <v>6</v>
          </cell>
          <cell r="K438">
            <v>0</v>
          </cell>
        </row>
        <row r="439">
          <cell r="B439">
            <v>2119</v>
          </cell>
          <cell r="C439" t="str">
            <v>0-0000-0009-0507</v>
          </cell>
          <cell r="D439" t="str">
            <v>RIOS HERNANDEZ PAULO SANDRO</v>
          </cell>
          <cell r="E439">
            <v>0</v>
          </cell>
          <cell r="F439">
            <v>26013.56</v>
          </cell>
          <cell r="G439">
            <v>26013.56</v>
          </cell>
          <cell r="H439">
            <v>0</v>
          </cell>
          <cell r="I439">
            <v>6</v>
          </cell>
          <cell r="J439">
            <v>6</v>
          </cell>
          <cell r="K439">
            <v>0</v>
          </cell>
        </row>
        <row r="440">
          <cell r="B440">
            <v>2119</v>
          </cell>
          <cell r="C440" t="str">
            <v>0-0000-0009-0508</v>
          </cell>
          <cell r="D440" t="str">
            <v>MARIA DE LA LUZ IVETTE LAZCANO SALINAS</v>
          </cell>
          <cell r="E440">
            <v>0</v>
          </cell>
          <cell r="F440">
            <v>35000</v>
          </cell>
          <cell r="G440">
            <v>35000</v>
          </cell>
          <cell r="H440">
            <v>0</v>
          </cell>
          <cell r="I440">
            <v>6</v>
          </cell>
          <cell r="J440">
            <v>6</v>
          </cell>
          <cell r="K440">
            <v>0</v>
          </cell>
        </row>
        <row r="441">
          <cell r="B441">
            <v>2119</v>
          </cell>
          <cell r="C441" t="str">
            <v>0-0000-0009-0509</v>
          </cell>
          <cell r="D441" t="str">
            <v>GOMEZ MURILLO HECTOR ALEJANDRO</v>
          </cell>
          <cell r="E441">
            <v>0</v>
          </cell>
          <cell r="F441">
            <v>12911.12</v>
          </cell>
          <cell r="G441">
            <v>12911.12</v>
          </cell>
          <cell r="H441">
            <v>0</v>
          </cell>
          <cell r="I441">
            <v>6</v>
          </cell>
          <cell r="J441">
            <v>6</v>
          </cell>
          <cell r="K441">
            <v>0</v>
          </cell>
        </row>
        <row r="442">
          <cell r="B442">
            <v>2119</v>
          </cell>
          <cell r="C442" t="str">
            <v>0-0000-0009-0510</v>
          </cell>
          <cell r="D442" t="str">
            <v>GOMEZ MURILLO ALVARO ENRIQUE</v>
          </cell>
          <cell r="E442">
            <v>0</v>
          </cell>
          <cell r="F442">
            <v>12197.42</v>
          </cell>
          <cell r="G442">
            <v>12197.42</v>
          </cell>
          <cell r="H442">
            <v>0</v>
          </cell>
          <cell r="I442">
            <v>6</v>
          </cell>
          <cell r="J442">
            <v>6</v>
          </cell>
          <cell r="K442">
            <v>0</v>
          </cell>
        </row>
        <row r="443">
          <cell r="B443">
            <v>2119</v>
          </cell>
          <cell r="C443" t="str">
            <v>0-0000-0009-0511</v>
          </cell>
          <cell r="D443" t="str">
            <v>MARIN MANRIQUE JOSE FRANCISCO</v>
          </cell>
          <cell r="E443">
            <v>0</v>
          </cell>
          <cell r="F443">
            <v>10389.68</v>
          </cell>
          <cell r="G443">
            <v>10389.68</v>
          </cell>
          <cell r="H443">
            <v>0</v>
          </cell>
          <cell r="I443">
            <v>6</v>
          </cell>
          <cell r="J443">
            <v>6</v>
          </cell>
          <cell r="K443">
            <v>0</v>
          </cell>
        </row>
        <row r="444">
          <cell r="B444">
            <v>2170</v>
          </cell>
          <cell r="C444" t="str">
            <v>0-0000-0000-0000</v>
          </cell>
          <cell r="D444" t="str">
            <v>PROVISIONES A CORTO PLAZO</v>
          </cell>
          <cell r="E444">
            <v>187850.25</v>
          </cell>
          <cell r="F444">
            <v>152799.78</v>
          </cell>
          <cell r="G444">
            <v>5394709.5099999998</v>
          </cell>
          <cell r="H444">
            <v>5429759.9800000004</v>
          </cell>
          <cell r="I444">
            <v>3</v>
          </cell>
          <cell r="J444">
            <v>3</v>
          </cell>
          <cell r="K444">
            <v>5241909.7300000004</v>
          </cell>
        </row>
        <row r="445">
          <cell r="B445">
            <v>2179</v>
          </cell>
          <cell r="C445" t="str">
            <v>0-0000-0000-0000</v>
          </cell>
          <cell r="D445" t="str">
            <v>OTRAS PROVISIONES A CORTO PLAZO</v>
          </cell>
          <cell r="E445">
            <v>187850.25</v>
          </cell>
          <cell r="F445">
            <v>152799.78</v>
          </cell>
          <cell r="G445">
            <v>5394709.5099999998</v>
          </cell>
          <cell r="H445">
            <v>5429759.9800000004</v>
          </cell>
          <cell r="I445">
            <v>4</v>
          </cell>
          <cell r="J445">
            <v>4</v>
          </cell>
          <cell r="K445">
            <v>5241909.7300000004</v>
          </cell>
        </row>
        <row r="446">
          <cell r="B446">
            <v>2179</v>
          </cell>
          <cell r="C446" t="str">
            <v>0-0000-0003-0000</v>
          </cell>
          <cell r="D446" t="str">
            <v>SUELDOS POR PAGAR</v>
          </cell>
          <cell r="E446">
            <v>187850.25</v>
          </cell>
          <cell r="F446">
            <v>4186.26</v>
          </cell>
          <cell r="G446">
            <v>0</v>
          </cell>
          <cell r="H446">
            <v>183663.99</v>
          </cell>
          <cell r="I446">
            <v>7</v>
          </cell>
          <cell r="J446">
            <v>7</v>
          </cell>
          <cell r="K446">
            <v>-4186.2600000000093</v>
          </cell>
        </row>
        <row r="447">
          <cell r="B447">
            <v>2179</v>
          </cell>
          <cell r="C447" t="str">
            <v>0-7900-0000-0000</v>
          </cell>
          <cell r="D447" t="str">
            <v>PROVISIONES PARA CONTINGENCIAS Y OTRAS E</v>
          </cell>
          <cell r="E447">
            <v>187850.25</v>
          </cell>
          <cell r="F447">
            <v>152799.78</v>
          </cell>
          <cell r="G447">
            <v>5394709.5099999998</v>
          </cell>
          <cell r="H447">
            <v>5429759.9800000004</v>
          </cell>
          <cell r="I447">
            <v>5</v>
          </cell>
          <cell r="J447">
            <v>5</v>
          </cell>
          <cell r="K447">
            <v>5241909.7300000004</v>
          </cell>
        </row>
        <row r="448">
          <cell r="B448">
            <v>2179</v>
          </cell>
          <cell r="C448" t="str">
            <v>0-7990-0000-0000</v>
          </cell>
          <cell r="D448" t="str">
            <v>Otras erogaciones especiales</v>
          </cell>
          <cell r="E448">
            <v>187850.25</v>
          </cell>
          <cell r="F448">
            <v>152799.78</v>
          </cell>
          <cell r="G448">
            <v>5394709.5099999998</v>
          </cell>
          <cell r="H448">
            <v>5429759.9800000004</v>
          </cell>
          <cell r="I448">
            <v>6</v>
          </cell>
          <cell r="J448">
            <v>6</v>
          </cell>
          <cell r="K448">
            <v>5241909.7300000004</v>
          </cell>
        </row>
        <row r="449">
          <cell r="B449">
            <v>2179</v>
          </cell>
          <cell r="C449" t="str">
            <v>0-7990-0001-0000</v>
          </cell>
          <cell r="D449" t="str">
            <v>RESERVA PARA AGUINALDOS</v>
          </cell>
          <cell r="E449">
            <v>0</v>
          </cell>
          <cell r="F449">
            <v>130307.71</v>
          </cell>
          <cell r="G449">
            <v>4667255.0599999996</v>
          </cell>
          <cell r="H449">
            <v>4536947.3499999996</v>
          </cell>
          <cell r="I449">
            <v>7</v>
          </cell>
          <cell r="J449">
            <v>7</v>
          </cell>
          <cell r="K449">
            <v>4536947.3499999996</v>
          </cell>
        </row>
        <row r="450">
          <cell r="B450">
            <v>2179</v>
          </cell>
          <cell r="C450" t="str">
            <v>0-7990-0002-0000</v>
          </cell>
          <cell r="D450" t="str">
            <v>RESERVA PARA PRIMA VACACIONAL</v>
          </cell>
          <cell r="E450">
            <v>0</v>
          </cell>
          <cell r="F450">
            <v>18305.810000000001</v>
          </cell>
          <cell r="G450">
            <v>727454.45</v>
          </cell>
          <cell r="H450">
            <v>709148.64</v>
          </cell>
          <cell r="I450">
            <v>7</v>
          </cell>
          <cell r="J450">
            <v>7</v>
          </cell>
          <cell r="K450">
            <v>709148.64</v>
          </cell>
        </row>
        <row r="451">
          <cell r="B451">
            <v>3000</v>
          </cell>
          <cell r="C451" t="str">
            <v>0-0000-0000-0000</v>
          </cell>
          <cell r="D451" t="str">
            <v>HACIENDA PÚBLICA/ PATRIMONIO</v>
          </cell>
          <cell r="E451">
            <v>75069941.769999996</v>
          </cell>
          <cell r="F451">
            <v>147814.28</v>
          </cell>
          <cell r="G451">
            <v>87109451.819999993</v>
          </cell>
          <cell r="H451">
            <v>162031579.31</v>
          </cell>
          <cell r="I451">
            <v>1</v>
          </cell>
          <cell r="J451">
            <v>1</v>
          </cell>
          <cell r="K451">
            <v>86961637.540000007</v>
          </cell>
        </row>
        <row r="452">
          <cell r="B452">
            <v>3100</v>
          </cell>
          <cell r="C452" t="str">
            <v>0-0000-0000-0000</v>
          </cell>
          <cell r="D452" t="str">
            <v>HACIENDA PÚBLICA/PATRIMONIO CONTRIBUIDO</v>
          </cell>
          <cell r="E452">
            <v>79700086</v>
          </cell>
          <cell r="F452">
            <v>0</v>
          </cell>
          <cell r="G452">
            <v>0</v>
          </cell>
          <cell r="H452">
            <v>79700086</v>
          </cell>
          <cell r="I452">
            <v>2</v>
          </cell>
          <cell r="J452">
            <v>2</v>
          </cell>
          <cell r="K452">
            <v>0</v>
          </cell>
        </row>
        <row r="453">
          <cell r="B453">
            <v>3110</v>
          </cell>
          <cell r="C453" t="str">
            <v>0-0000-0000-0000</v>
          </cell>
          <cell r="D453" t="str">
            <v>APORTACIONES</v>
          </cell>
          <cell r="E453">
            <v>79700086</v>
          </cell>
          <cell r="F453">
            <v>0</v>
          </cell>
          <cell r="G453">
            <v>0</v>
          </cell>
          <cell r="H453">
            <v>79700086</v>
          </cell>
          <cell r="I453">
            <v>3</v>
          </cell>
          <cell r="J453">
            <v>3</v>
          </cell>
          <cell r="K453">
            <v>0</v>
          </cell>
        </row>
        <row r="454">
          <cell r="B454">
            <v>3110</v>
          </cell>
          <cell r="C454" t="str">
            <v>0-0000-0001-0000</v>
          </cell>
          <cell r="D454" t="str">
            <v>TRANSF.PARA LA ADQUISIC.D'BIENES MUEBLES</v>
          </cell>
          <cell r="E454">
            <v>79700086</v>
          </cell>
          <cell r="F454">
            <v>0</v>
          </cell>
          <cell r="G454">
            <v>0</v>
          </cell>
          <cell r="H454">
            <v>79700086</v>
          </cell>
          <cell r="I454">
            <v>4</v>
          </cell>
          <cell r="J454">
            <v>4</v>
          </cell>
          <cell r="K454">
            <v>0</v>
          </cell>
        </row>
        <row r="455">
          <cell r="B455">
            <v>3200</v>
          </cell>
          <cell r="C455" t="str">
            <v>0-0000-0000-0000</v>
          </cell>
          <cell r="D455" t="str">
            <v>HACIENDA PÚBLICA /PATRIMONIO GENERADO</v>
          </cell>
          <cell r="E455">
            <v>-4630144.2300000004</v>
          </cell>
          <cell r="F455">
            <v>147814.28</v>
          </cell>
          <cell r="G455">
            <v>87109451.819999993</v>
          </cell>
          <cell r="H455">
            <v>82331493.310000002</v>
          </cell>
          <cell r="I455">
            <v>2</v>
          </cell>
          <cell r="J455">
            <v>2</v>
          </cell>
          <cell r="K455">
            <v>86961637.540000007</v>
          </cell>
        </row>
        <row r="456">
          <cell r="B456">
            <v>3220</v>
          </cell>
          <cell r="C456" t="str">
            <v>0-0000-0000-0000</v>
          </cell>
          <cell r="D456" t="str">
            <v>RESULTADOS DE EJERCICIOS ANTERIORES</v>
          </cell>
          <cell r="E456">
            <v>-4630144.2300000004</v>
          </cell>
          <cell r="F456">
            <v>0</v>
          </cell>
          <cell r="G456">
            <v>0</v>
          </cell>
          <cell r="H456">
            <v>-4630144.2300000004</v>
          </cell>
          <cell r="I456">
            <v>3</v>
          </cell>
          <cell r="J456">
            <v>3</v>
          </cell>
          <cell r="K456">
            <v>0</v>
          </cell>
        </row>
        <row r="457">
          <cell r="B457">
            <v>3220</v>
          </cell>
          <cell r="C457" t="str">
            <v>0-0000-0001-0000</v>
          </cell>
          <cell r="D457" t="str">
            <v>RESULTADO DE EJERCICIOS ANTERIORES</v>
          </cell>
          <cell r="E457">
            <v>-4630144.2300000004</v>
          </cell>
          <cell r="F457">
            <v>0</v>
          </cell>
          <cell r="G457">
            <v>0</v>
          </cell>
          <cell r="H457">
            <v>-4630144.2300000004</v>
          </cell>
          <cell r="I457">
            <v>4</v>
          </cell>
          <cell r="J457">
            <v>4</v>
          </cell>
          <cell r="K457">
            <v>0</v>
          </cell>
        </row>
        <row r="458">
          <cell r="B458">
            <v>3230</v>
          </cell>
          <cell r="C458" t="str">
            <v>0-0000-0000-0000</v>
          </cell>
          <cell r="D458" t="str">
            <v>REVALÚOS</v>
          </cell>
          <cell r="E458">
            <v>0</v>
          </cell>
          <cell r="F458">
            <v>147814.28</v>
          </cell>
          <cell r="G458">
            <v>87109451.819999993</v>
          </cell>
          <cell r="H458">
            <v>86961637.540000007</v>
          </cell>
          <cell r="I458">
            <v>3</v>
          </cell>
          <cell r="J458">
            <v>3</v>
          </cell>
          <cell r="K458">
            <v>86961637.540000007</v>
          </cell>
        </row>
        <row r="459">
          <cell r="B459">
            <v>3231</v>
          </cell>
          <cell r="C459" t="str">
            <v>0-0000-0000-0000</v>
          </cell>
          <cell r="D459" t="str">
            <v>REVALÚO DE BIENES INMUEBLES</v>
          </cell>
          <cell r="E459">
            <v>0</v>
          </cell>
          <cell r="F459">
            <v>147814.28</v>
          </cell>
          <cell r="G459">
            <v>87109451.819999993</v>
          </cell>
          <cell r="H459">
            <v>86961637.540000007</v>
          </cell>
          <cell r="I459">
            <v>4</v>
          </cell>
          <cell r="J459">
            <v>4</v>
          </cell>
          <cell r="K459">
            <v>86961637.540000007</v>
          </cell>
        </row>
        <row r="460">
          <cell r="B460">
            <v>3231</v>
          </cell>
          <cell r="C460" t="str">
            <v>0-0000-0001-0000</v>
          </cell>
          <cell r="D460" t="str">
            <v>REVALÚO DE EDIFICIOS</v>
          </cell>
          <cell r="E460">
            <v>0</v>
          </cell>
          <cell r="F460">
            <v>147814.28</v>
          </cell>
          <cell r="G460">
            <v>29351307.949999999</v>
          </cell>
          <cell r="H460">
            <v>29203493.670000002</v>
          </cell>
          <cell r="I460">
            <v>5</v>
          </cell>
          <cell r="J460">
            <v>5</v>
          </cell>
          <cell r="K460">
            <v>29203493.670000002</v>
          </cell>
        </row>
        <row r="461">
          <cell r="B461">
            <v>3231</v>
          </cell>
          <cell r="C461" t="str">
            <v>0-0000-0002-0000</v>
          </cell>
          <cell r="D461" t="str">
            <v>REVALÚO DE TERRENOS</v>
          </cell>
          <cell r="E461">
            <v>0</v>
          </cell>
          <cell r="F461">
            <v>0</v>
          </cell>
          <cell r="G461">
            <v>57758143.869999997</v>
          </cell>
          <cell r="H461">
            <v>57758143.869999997</v>
          </cell>
          <cell r="I461">
            <v>5</v>
          </cell>
          <cell r="J461">
            <v>5</v>
          </cell>
          <cell r="K461">
            <v>57758143.869999997</v>
          </cell>
        </row>
        <row r="462">
          <cell r="B462">
            <v>4000</v>
          </cell>
          <cell r="C462" t="str">
            <v>0-0000-0000-0000</v>
          </cell>
          <cell r="D462" t="str">
            <v>INGRESOS Y OTROS BENEFICIOS</v>
          </cell>
          <cell r="E462">
            <v>0</v>
          </cell>
          <cell r="F462">
            <v>0</v>
          </cell>
          <cell r="G462">
            <v>105766659.36</v>
          </cell>
          <cell r="H462">
            <v>105766659.36</v>
          </cell>
          <cell r="I462">
            <v>1</v>
          </cell>
          <cell r="J462">
            <v>1</v>
          </cell>
          <cell r="K462">
            <v>105766659.36</v>
          </cell>
        </row>
        <row r="463">
          <cell r="B463">
            <v>4100</v>
          </cell>
          <cell r="C463" t="str">
            <v>0-0000-0000-0000</v>
          </cell>
          <cell r="D463" t="str">
            <v>INGRESOS DE GESTIÓN</v>
          </cell>
          <cell r="E463">
            <v>0</v>
          </cell>
          <cell r="F463">
            <v>0</v>
          </cell>
          <cell r="G463">
            <v>6872094.3499999996</v>
          </cell>
          <cell r="H463">
            <v>6872094.3499999996</v>
          </cell>
          <cell r="I463">
            <v>2</v>
          </cell>
          <cell r="J463">
            <v>2</v>
          </cell>
          <cell r="K463">
            <v>6872094.3499999996</v>
          </cell>
        </row>
        <row r="464">
          <cell r="B464">
            <v>4140</v>
          </cell>
          <cell r="C464" t="str">
            <v>0-0000-0000-0000</v>
          </cell>
          <cell r="D464" t="str">
            <v>DERECHOS</v>
          </cell>
          <cell r="E464">
            <v>0</v>
          </cell>
          <cell r="F464">
            <v>0</v>
          </cell>
          <cell r="G464">
            <v>3245807.5</v>
          </cell>
          <cell r="H464">
            <v>3245807.5</v>
          </cell>
          <cell r="I464">
            <v>3</v>
          </cell>
          <cell r="J464">
            <v>3</v>
          </cell>
          <cell r="K464">
            <v>3245807.5</v>
          </cell>
        </row>
        <row r="465">
          <cell r="B465">
            <v>4143</v>
          </cell>
          <cell r="C465" t="str">
            <v>0-0000-0000-0000</v>
          </cell>
          <cell r="D465" t="str">
            <v>DERECHOS POR PRESTACIÓN DE SERVICIOS</v>
          </cell>
          <cell r="E465">
            <v>0</v>
          </cell>
          <cell r="F465">
            <v>0</v>
          </cell>
          <cell r="G465">
            <v>3245807.5</v>
          </cell>
          <cell r="H465">
            <v>3245807.5</v>
          </cell>
          <cell r="I465">
            <v>4</v>
          </cell>
          <cell r="J465">
            <v>4</v>
          </cell>
          <cell r="K465">
            <v>3245807.5</v>
          </cell>
        </row>
        <row r="466">
          <cell r="B466">
            <v>4143</v>
          </cell>
          <cell r="C466" t="str">
            <v>0-4000-0000-0000</v>
          </cell>
          <cell r="D466" t="str">
            <v>DERECHOS POR PRESTACIÓN DE SERVICIOS</v>
          </cell>
          <cell r="E466">
            <v>0</v>
          </cell>
          <cell r="F466">
            <v>0</v>
          </cell>
          <cell r="G466">
            <v>3245807.5</v>
          </cell>
          <cell r="H466">
            <v>3245807.5</v>
          </cell>
          <cell r="I466">
            <v>5</v>
          </cell>
          <cell r="J466">
            <v>5</v>
          </cell>
          <cell r="K466">
            <v>3245807.5</v>
          </cell>
        </row>
        <row r="467">
          <cell r="B467">
            <v>4143</v>
          </cell>
          <cell r="C467" t="str">
            <v>0-4300-0000-0000</v>
          </cell>
          <cell r="D467" t="str">
            <v>DERECHOS POR PRESTACIÓN DE SERVICIOS</v>
          </cell>
          <cell r="E467">
            <v>0</v>
          </cell>
          <cell r="F467">
            <v>0</v>
          </cell>
          <cell r="G467">
            <v>3245807.5</v>
          </cell>
          <cell r="H467">
            <v>3245807.5</v>
          </cell>
          <cell r="I467">
            <v>6</v>
          </cell>
          <cell r="J467">
            <v>6</v>
          </cell>
          <cell r="K467">
            <v>3245807.5</v>
          </cell>
        </row>
        <row r="468">
          <cell r="B468">
            <v>4143</v>
          </cell>
          <cell r="C468" t="str">
            <v>0-4300-0001-0000</v>
          </cell>
          <cell r="D468" t="str">
            <v>INGRESOS POR CONSULTAS</v>
          </cell>
          <cell r="E468">
            <v>0</v>
          </cell>
          <cell r="F468">
            <v>0</v>
          </cell>
          <cell r="G468">
            <v>31616</v>
          </cell>
          <cell r="H468">
            <v>31616</v>
          </cell>
          <cell r="I468">
            <v>7</v>
          </cell>
          <cell r="J468">
            <v>7</v>
          </cell>
          <cell r="K468">
            <v>31616</v>
          </cell>
        </row>
        <row r="469">
          <cell r="B469">
            <v>4143</v>
          </cell>
          <cell r="C469" t="str">
            <v>0-4300-0002-0000</v>
          </cell>
          <cell r="D469" t="str">
            <v>INGRESOS POR PREESCOLAR (MENS COMUN URBA</v>
          </cell>
          <cell r="E469">
            <v>0</v>
          </cell>
          <cell r="F469">
            <v>0</v>
          </cell>
          <cell r="G469">
            <v>1230806</v>
          </cell>
          <cell r="H469">
            <v>1230806</v>
          </cell>
          <cell r="I469">
            <v>7</v>
          </cell>
          <cell r="J469">
            <v>7</v>
          </cell>
          <cell r="K469">
            <v>1230806</v>
          </cell>
        </row>
        <row r="470">
          <cell r="B470">
            <v>4143</v>
          </cell>
          <cell r="C470" t="str">
            <v>0-4300-0003-0000</v>
          </cell>
          <cell r="D470" t="str">
            <v>MATERNAL A Y B (MENSUALIDAD ESTANCIA INF</v>
          </cell>
          <cell r="E470">
            <v>0</v>
          </cell>
          <cell r="F470">
            <v>0</v>
          </cell>
          <cell r="G470">
            <v>333263.5</v>
          </cell>
          <cell r="H470">
            <v>333263.5</v>
          </cell>
          <cell r="I470">
            <v>7</v>
          </cell>
          <cell r="J470">
            <v>7</v>
          </cell>
          <cell r="K470">
            <v>333263.5</v>
          </cell>
        </row>
        <row r="471">
          <cell r="B471">
            <v>4143</v>
          </cell>
          <cell r="C471" t="str">
            <v>0-4300-0005-0000</v>
          </cell>
          <cell r="D471" t="str">
            <v>TERAPIA Y REHABILITACION (SESIONES)</v>
          </cell>
          <cell r="E471">
            <v>0</v>
          </cell>
          <cell r="F471">
            <v>0</v>
          </cell>
          <cell r="G471">
            <v>383578</v>
          </cell>
          <cell r="H471">
            <v>383578</v>
          </cell>
          <cell r="I471">
            <v>7</v>
          </cell>
          <cell r="J471">
            <v>7</v>
          </cell>
          <cell r="K471">
            <v>383578</v>
          </cell>
        </row>
        <row r="472">
          <cell r="B472">
            <v>4143</v>
          </cell>
          <cell r="C472" t="str">
            <v>0-4300-0006-0000</v>
          </cell>
          <cell r="D472" t="str">
            <v>ENTREVISTA EN TRABAJO SOCIAL</v>
          </cell>
          <cell r="E472">
            <v>0</v>
          </cell>
          <cell r="F472">
            <v>0</v>
          </cell>
          <cell r="G472">
            <v>1680</v>
          </cell>
          <cell r="H472">
            <v>1680</v>
          </cell>
          <cell r="I472">
            <v>7</v>
          </cell>
          <cell r="J472">
            <v>7</v>
          </cell>
          <cell r="K472">
            <v>1680</v>
          </cell>
        </row>
        <row r="473">
          <cell r="B473">
            <v>4143</v>
          </cell>
          <cell r="C473" t="str">
            <v>0-4300-0007-0000</v>
          </cell>
          <cell r="D473" t="str">
            <v>E.E.G. (ELECTROENCEFALOGRAMA)</v>
          </cell>
          <cell r="E473">
            <v>0</v>
          </cell>
          <cell r="F473">
            <v>0</v>
          </cell>
          <cell r="G473">
            <v>79897</v>
          </cell>
          <cell r="H473">
            <v>79897</v>
          </cell>
          <cell r="I473">
            <v>7</v>
          </cell>
          <cell r="J473">
            <v>7</v>
          </cell>
          <cell r="K473">
            <v>79897</v>
          </cell>
        </row>
        <row r="474">
          <cell r="B474">
            <v>4143</v>
          </cell>
          <cell r="C474" t="str">
            <v>0-4300-0008-0000</v>
          </cell>
          <cell r="D474" t="str">
            <v>RAYOS X PLACA SIMPLE</v>
          </cell>
          <cell r="E474">
            <v>0</v>
          </cell>
          <cell r="F474">
            <v>0</v>
          </cell>
          <cell r="G474">
            <v>12214</v>
          </cell>
          <cell r="H474">
            <v>12214</v>
          </cell>
          <cell r="I474">
            <v>7</v>
          </cell>
          <cell r="J474">
            <v>7</v>
          </cell>
          <cell r="K474">
            <v>12214</v>
          </cell>
        </row>
        <row r="475">
          <cell r="B475">
            <v>4143</v>
          </cell>
          <cell r="C475" t="str">
            <v>0-4300-0009-0000</v>
          </cell>
          <cell r="D475" t="str">
            <v>AUDIOMETRIA</v>
          </cell>
          <cell r="E475">
            <v>0</v>
          </cell>
          <cell r="F475">
            <v>0</v>
          </cell>
          <cell r="G475">
            <v>40454</v>
          </cell>
          <cell r="H475">
            <v>40454</v>
          </cell>
          <cell r="I475">
            <v>7</v>
          </cell>
          <cell r="J475">
            <v>7</v>
          </cell>
          <cell r="K475">
            <v>40454</v>
          </cell>
        </row>
        <row r="476">
          <cell r="B476">
            <v>4143</v>
          </cell>
          <cell r="C476" t="str">
            <v>0-4300-0011-0000</v>
          </cell>
          <cell r="D476" t="str">
            <v>LACTANTES (MENSUALIDAD ESTANCIA INFANTIL</v>
          </cell>
          <cell r="E476">
            <v>0</v>
          </cell>
          <cell r="F476">
            <v>0</v>
          </cell>
          <cell r="G476">
            <v>87001.5</v>
          </cell>
          <cell r="H476">
            <v>87001.5</v>
          </cell>
          <cell r="I476">
            <v>7</v>
          </cell>
          <cell r="J476">
            <v>7</v>
          </cell>
          <cell r="K476">
            <v>87001.5</v>
          </cell>
        </row>
        <row r="477">
          <cell r="B477">
            <v>4143</v>
          </cell>
          <cell r="C477" t="str">
            <v>0-4300-0017-0000</v>
          </cell>
          <cell r="D477" t="str">
            <v>SESION EN GRUPO DE APOYO TERAPEUTICO (PO</v>
          </cell>
          <cell r="E477">
            <v>0</v>
          </cell>
          <cell r="F477">
            <v>0</v>
          </cell>
          <cell r="G477">
            <v>33205</v>
          </cell>
          <cell r="H477">
            <v>33205</v>
          </cell>
          <cell r="I477">
            <v>7</v>
          </cell>
          <cell r="J477">
            <v>7</v>
          </cell>
          <cell r="K477">
            <v>33205</v>
          </cell>
        </row>
        <row r="478">
          <cell r="B478">
            <v>4143</v>
          </cell>
          <cell r="C478" t="str">
            <v>0-4300-0019-0000</v>
          </cell>
          <cell r="D478" t="str">
            <v>SERVICIOS INTERMEDIOS (4 HRS DIARIAS)</v>
          </cell>
          <cell r="E478">
            <v>0</v>
          </cell>
          <cell r="F478">
            <v>0</v>
          </cell>
          <cell r="G478">
            <v>49918.5</v>
          </cell>
          <cell r="H478">
            <v>49918.5</v>
          </cell>
          <cell r="I478">
            <v>7</v>
          </cell>
          <cell r="J478">
            <v>7</v>
          </cell>
          <cell r="K478">
            <v>49918.5</v>
          </cell>
        </row>
        <row r="479">
          <cell r="B479">
            <v>4143</v>
          </cell>
          <cell r="C479" t="str">
            <v>0-4300-0020-0000</v>
          </cell>
          <cell r="D479" t="str">
            <v>ESTANCIA ADULTOS MAYORES</v>
          </cell>
          <cell r="E479">
            <v>0</v>
          </cell>
          <cell r="F479">
            <v>0</v>
          </cell>
          <cell r="G479">
            <v>24094</v>
          </cell>
          <cell r="H479">
            <v>24094</v>
          </cell>
          <cell r="I479">
            <v>7</v>
          </cell>
          <cell r="J479">
            <v>7</v>
          </cell>
          <cell r="K479">
            <v>24094</v>
          </cell>
        </row>
        <row r="480">
          <cell r="B480">
            <v>4143</v>
          </cell>
          <cell r="C480" t="str">
            <v>0-4300-0025-0000</v>
          </cell>
          <cell r="D480" t="str">
            <v>CONSULTA PSICOLOGICA (TERAPIA)</v>
          </cell>
          <cell r="E480">
            <v>0</v>
          </cell>
          <cell r="F480">
            <v>0</v>
          </cell>
          <cell r="G480">
            <v>78840</v>
          </cell>
          <cell r="H480">
            <v>78840</v>
          </cell>
          <cell r="I480">
            <v>7</v>
          </cell>
          <cell r="J480">
            <v>7</v>
          </cell>
          <cell r="K480">
            <v>78840</v>
          </cell>
        </row>
        <row r="481">
          <cell r="B481">
            <v>4143</v>
          </cell>
          <cell r="C481" t="str">
            <v>0-4300-0027-0000</v>
          </cell>
          <cell r="D481" t="str">
            <v>CERTIFICADO PERMANENTE DE DISCAPACIDAD</v>
          </cell>
          <cell r="E481">
            <v>0</v>
          </cell>
          <cell r="F481">
            <v>0</v>
          </cell>
          <cell r="G481">
            <v>86870</v>
          </cell>
          <cell r="H481">
            <v>86870</v>
          </cell>
          <cell r="I481">
            <v>7</v>
          </cell>
          <cell r="J481">
            <v>7</v>
          </cell>
          <cell r="K481">
            <v>86870</v>
          </cell>
        </row>
        <row r="482">
          <cell r="B482">
            <v>4143</v>
          </cell>
          <cell r="C482" t="str">
            <v>0-4300-0030-0000</v>
          </cell>
          <cell r="D482" t="str">
            <v>CURSOS DE VERANO</v>
          </cell>
          <cell r="E482">
            <v>0</v>
          </cell>
          <cell r="F482">
            <v>0</v>
          </cell>
          <cell r="G482">
            <v>19035</v>
          </cell>
          <cell r="H482">
            <v>19035</v>
          </cell>
          <cell r="I482">
            <v>7</v>
          </cell>
          <cell r="J482">
            <v>7</v>
          </cell>
          <cell r="K482">
            <v>19035</v>
          </cell>
        </row>
        <row r="483">
          <cell r="B483">
            <v>4143</v>
          </cell>
          <cell r="C483" t="str">
            <v>0-4300-0031-0000</v>
          </cell>
          <cell r="D483" t="str">
            <v>SESION POR PERITAJE PSICOLOGICO</v>
          </cell>
          <cell r="E483">
            <v>0</v>
          </cell>
          <cell r="F483">
            <v>0</v>
          </cell>
          <cell r="G483">
            <v>51857</v>
          </cell>
          <cell r="H483">
            <v>51857</v>
          </cell>
          <cell r="I483">
            <v>7</v>
          </cell>
          <cell r="J483">
            <v>7</v>
          </cell>
          <cell r="K483">
            <v>51857</v>
          </cell>
        </row>
        <row r="484">
          <cell r="B484">
            <v>4143</v>
          </cell>
          <cell r="C484" t="str">
            <v>0-4300-0034-0000</v>
          </cell>
          <cell r="D484" t="str">
            <v>PADRES EFICACES</v>
          </cell>
          <cell r="E484">
            <v>0</v>
          </cell>
          <cell r="F484">
            <v>0</v>
          </cell>
          <cell r="G484">
            <v>1020</v>
          </cell>
          <cell r="H484">
            <v>1020</v>
          </cell>
          <cell r="I484">
            <v>7</v>
          </cell>
          <cell r="J484">
            <v>7</v>
          </cell>
          <cell r="K484">
            <v>1020</v>
          </cell>
        </row>
        <row r="485">
          <cell r="B485">
            <v>4143</v>
          </cell>
          <cell r="C485" t="str">
            <v>0-4300-0035-0000</v>
          </cell>
          <cell r="D485" t="str">
            <v>SESION POR PERITAJE TRABAJO SOCIAL</v>
          </cell>
          <cell r="E485">
            <v>0</v>
          </cell>
          <cell r="F485">
            <v>0</v>
          </cell>
          <cell r="G485">
            <v>90696</v>
          </cell>
          <cell r="H485">
            <v>90696</v>
          </cell>
          <cell r="I485">
            <v>7</v>
          </cell>
          <cell r="J485">
            <v>7</v>
          </cell>
          <cell r="K485">
            <v>90696</v>
          </cell>
        </row>
        <row r="486">
          <cell r="B486">
            <v>4143</v>
          </cell>
          <cell r="C486" t="str">
            <v>0-4300-0041-0000</v>
          </cell>
          <cell r="D486" t="str">
            <v>INGRESO SERVICIO ESTANCIAS</v>
          </cell>
          <cell r="E486">
            <v>0</v>
          </cell>
          <cell r="F486">
            <v>0</v>
          </cell>
          <cell r="G486">
            <v>64335</v>
          </cell>
          <cell r="H486">
            <v>64335</v>
          </cell>
          <cell r="I486">
            <v>7</v>
          </cell>
          <cell r="J486">
            <v>7</v>
          </cell>
          <cell r="K486">
            <v>64335</v>
          </cell>
        </row>
        <row r="487">
          <cell r="B487">
            <v>4143</v>
          </cell>
          <cell r="C487" t="str">
            <v>0-4300-0043-0000</v>
          </cell>
          <cell r="D487" t="str">
            <v>SESION HIDROTERAPIA</v>
          </cell>
          <cell r="E487">
            <v>0</v>
          </cell>
          <cell r="F487">
            <v>0</v>
          </cell>
          <cell r="G487">
            <v>20192</v>
          </cell>
          <cell r="H487">
            <v>20192</v>
          </cell>
          <cell r="I487">
            <v>7</v>
          </cell>
          <cell r="J487">
            <v>7</v>
          </cell>
          <cell r="K487">
            <v>20192</v>
          </cell>
        </row>
        <row r="488">
          <cell r="B488">
            <v>4143</v>
          </cell>
          <cell r="C488" t="str">
            <v>0-4300-0045-0000</v>
          </cell>
          <cell r="D488" t="str">
            <v>PINTURA</v>
          </cell>
          <cell r="E488">
            <v>0</v>
          </cell>
          <cell r="F488">
            <v>0</v>
          </cell>
          <cell r="G488">
            <v>1708</v>
          </cell>
          <cell r="H488">
            <v>1708</v>
          </cell>
          <cell r="I488">
            <v>7</v>
          </cell>
          <cell r="J488">
            <v>7</v>
          </cell>
          <cell r="K488">
            <v>1708</v>
          </cell>
        </row>
        <row r="489">
          <cell r="B489">
            <v>4143</v>
          </cell>
          <cell r="C489" t="str">
            <v>0-4300-0046-0000</v>
          </cell>
          <cell r="D489" t="str">
            <v>AREA ESCOLAR</v>
          </cell>
          <cell r="E489">
            <v>0</v>
          </cell>
          <cell r="F489">
            <v>0</v>
          </cell>
          <cell r="G489">
            <v>8240</v>
          </cell>
          <cell r="H489">
            <v>8240</v>
          </cell>
          <cell r="I489">
            <v>7</v>
          </cell>
          <cell r="J489">
            <v>7</v>
          </cell>
          <cell r="K489">
            <v>8240</v>
          </cell>
        </row>
        <row r="490">
          <cell r="B490">
            <v>4143</v>
          </cell>
          <cell r="C490" t="str">
            <v>0-4300-0047-0000</v>
          </cell>
          <cell r="D490" t="str">
            <v>TERAPIA DE LENGUAJE Y COMUNICACION</v>
          </cell>
          <cell r="E490">
            <v>0</v>
          </cell>
          <cell r="F490">
            <v>0</v>
          </cell>
          <cell r="G490">
            <v>29174</v>
          </cell>
          <cell r="H490">
            <v>29174</v>
          </cell>
          <cell r="I490">
            <v>7</v>
          </cell>
          <cell r="J490">
            <v>7</v>
          </cell>
          <cell r="K490">
            <v>29174</v>
          </cell>
        </row>
        <row r="491">
          <cell r="B491">
            <v>4143</v>
          </cell>
          <cell r="C491" t="str">
            <v>0-4300-0048-0000</v>
          </cell>
          <cell r="D491" t="str">
            <v>PSICODIAGNOSTICO</v>
          </cell>
          <cell r="E491">
            <v>0</v>
          </cell>
          <cell r="F491">
            <v>0</v>
          </cell>
          <cell r="G491">
            <v>19278</v>
          </cell>
          <cell r="H491">
            <v>19278</v>
          </cell>
          <cell r="I491">
            <v>7</v>
          </cell>
          <cell r="J491">
            <v>7</v>
          </cell>
          <cell r="K491">
            <v>19278</v>
          </cell>
        </row>
        <row r="492">
          <cell r="B492">
            <v>4143</v>
          </cell>
          <cell r="C492" t="str">
            <v>0-4300-0049-0000</v>
          </cell>
          <cell r="D492" t="str">
            <v>TRANSPORTE</v>
          </cell>
          <cell r="E492">
            <v>0</v>
          </cell>
          <cell r="F492">
            <v>0</v>
          </cell>
          <cell r="G492">
            <v>19212</v>
          </cell>
          <cell r="H492">
            <v>19212</v>
          </cell>
          <cell r="I492">
            <v>7</v>
          </cell>
          <cell r="J492">
            <v>7</v>
          </cell>
          <cell r="K492">
            <v>19212</v>
          </cell>
        </row>
        <row r="493">
          <cell r="B493">
            <v>4143</v>
          </cell>
          <cell r="C493" t="str">
            <v>0-4300-0050-0000</v>
          </cell>
          <cell r="D493" t="str">
            <v>RAYOS X PLACA DOBLE</v>
          </cell>
          <cell r="E493">
            <v>0</v>
          </cell>
          <cell r="F493">
            <v>0</v>
          </cell>
          <cell r="G493">
            <v>13983</v>
          </cell>
          <cell r="H493">
            <v>13983</v>
          </cell>
          <cell r="I493">
            <v>7</v>
          </cell>
          <cell r="J493">
            <v>7</v>
          </cell>
          <cell r="K493">
            <v>13983</v>
          </cell>
        </row>
        <row r="494">
          <cell r="B494">
            <v>4143</v>
          </cell>
          <cell r="C494" t="str">
            <v>0-4300-0055-0000</v>
          </cell>
          <cell r="D494" t="str">
            <v>CONSULTA MEDICA DE ESPECIALIDAD, REHABIL</v>
          </cell>
          <cell r="E494">
            <v>0</v>
          </cell>
          <cell r="F494">
            <v>0</v>
          </cell>
          <cell r="G494">
            <v>120060</v>
          </cell>
          <cell r="H494">
            <v>120060</v>
          </cell>
          <cell r="I494">
            <v>7</v>
          </cell>
          <cell r="J494">
            <v>7</v>
          </cell>
          <cell r="K494">
            <v>120060</v>
          </cell>
        </row>
        <row r="495">
          <cell r="B495">
            <v>4143</v>
          </cell>
          <cell r="C495" t="str">
            <v>0-4300-0056-0000</v>
          </cell>
          <cell r="D495" t="str">
            <v>PERSONA CON AYUDA FAMILIAR</v>
          </cell>
          <cell r="E495">
            <v>0</v>
          </cell>
          <cell r="F495">
            <v>0</v>
          </cell>
          <cell r="G495">
            <v>11763</v>
          </cell>
          <cell r="H495">
            <v>11763</v>
          </cell>
          <cell r="I495">
            <v>7</v>
          </cell>
          <cell r="J495">
            <v>7</v>
          </cell>
          <cell r="K495">
            <v>11763</v>
          </cell>
        </row>
        <row r="496">
          <cell r="B496">
            <v>4143</v>
          </cell>
          <cell r="C496" t="str">
            <v>0-4300-0057-0000</v>
          </cell>
          <cell r="D496" t="str">
            <v>PERSONA PENSIONADA</v>
          </cell>
          <cell r="E496">
            <v>0</v>
          </cell>
          <cell r="F496">
            <v>0</v>
          </cell>
          <cell r="G496">
            <v>12624</v>
          </cell>
          <cell r="H496">
            <v>12624</v>
          </cell>
          <cell r="I496">
            <v>7</v>
          </cell>
          <cell r="J496">
            <v>7</v>
          </cell>
          <cell r="K496">
            <v>12624</v>
          </cell>
        </row>
        <row r="497">
          <cell r="B497">
            <v>4143</v>
          </cell>
          <cell r="C497" t="str">
            <v>0-4300-0059-0000</v>
          </cell>
          <cell r="D497" t="str">
            <v>INSCRIPCION ESTANCIA INFANTIL(MAT. Y LAC</v>
          </cell>
          <cell r="E497">
            <v>0</v>
          </cell>
          <cell r="F497">
            <v>0</v>
          </cell>
          <cell r="G497">
            <v>66762.5</v>
          </cell>
          <cell r="H497">
            <v>66762.5</v>
          </cell>
          <cell r="I497">
            <v>7</v>
          </cell>
          <cell r="J497">
            <v>7</v>
          </cell>
          <cell r="K497">
            <v>66762.5</v>
          </cell>
        </row>
        <row r="498">
          <cell r="B498">
            <v>4143</v>
          </cell>
          <cell r="C498" t="str">
            <v>0-4300-0060-0000</v>
          </cell>
          <cell r="D498" t="str">
            <v>INSCRIPCION PREESCOLAR (COMUNITARIOS URB</v>
          </cell>
          <cell r="E498">
            <v>0</v>
          </cell>
          <cell r="F498">
            <v>0</v>
          </cell>
          <cell r="G498">
            <v>133135</v>
          </cell>
          <cell r="H498">
            <v>133135</v>
          </cell>
          <cell r="I498">
            <v>7</v>
          </cell>
          <cell r="J498">
            <v>7</v>
          </cell>
          <cell r="K498">
            <v>133135</v>
          </cell>
        </row>
        <row r="499">
          <cell r="B499">
            <v>4143</v>
          </cell>
          <cell r="C499" t="str">
            <v>0-4300-0061-0000</v>
          </cell>
          <cell r="D499" t="str">
            <v>PREESCOLAR (MENSUALIDAD COMUNITARIOS RUR</v>
          </cell>
          <cell r="E499">
            <v>0</v>
          </cell>
          <cell r="F499">
            <v>0</v>
          </cell>
          <cell r="G499">
            <v>68414</v>
          </cell>
          <cell r="H499">
            <v>68414</v>
          </cell>
          <cell r="I499">
            <v>7</v>
          </cell>
          <cell r="J499">
            <v>7</v>
          </cell>
          <cell r="K499">
            <v>68414</v>
          </cell>
        </row>
        <row r="500">
          <cell r="B500">
            <v>4143</v>
          </cell>
          <cell r="C500" t="str">
            <v>0-4300-0062-0000</v>
          </cell>
          <cell r="D500" t="str">
            <v>CONSTANCIA DE SERVICIOS ASISTENCIALES</v>
          </cell>
          <cell r="E500">
            <v>0</v>
          </cell>
          <cell r="F500">
            <v>0</v>
          </cell>
          <cell r="G500">
            <v>1152.5</v>
          </cell>
          <cell r="H500">
            <v>1152.5</v>
          </cell>
          <cell r="I500">
            <v>7</v>
          </cell>
          <cell r="J500">
            <v>7</v>
          </cell>
          <cell r="K500">
            <v>1152.5</v>
          </cell>
        </row>
        <row r="501">
          <cell r="B501">
            <v>4143</v>
          </cell>
          <cell r="C501" t="str">
            <v>0-4300-0063-0000</v>
          </cell>
          <cell r="D501" t="str">
            <v>ESTUDIO SOCIOECONOMICO PARA BECAS</v>
          </cell>
          <cell r="E501">
            <v>0</v>
          </cell>
          <cell r="F501">
            <v>0</v>
          </cell>
          <cell r="G501">
            <v>437</v>
          </cell>
          <cell r="H501">
            <v>437</v>
          </cell>
          <cell r="I501">
            <v>7</v>
          </cell>
          <cell r="J501">
            <v>7</v>
          </cell>
          <cell r="K501">
            <v>437</v>
          </cell>
        </row>
        <row r="502">
          <cell r="B502">
            <v>4143</v>
          </cell>
          <cell r="C502" t="str">
            <v>0-4300-0064-0000</v>
          </cell>
          <cell r="D502" t="str">
            <v>TERAPIA OCUPACIONAL</v>
          </cell>
          <cell r="E502">
            <v>0</v>
          </cell>
          <cell r="F502">
            <v>0</v>
          </cell>
          <cell r="G502">
            <v>6235</v>
          </cell>
          <cell r="H502">
            <v>6235</v>
          </cell>
          <cell r="I502">
            <v>7</v>
          </cell>
          <cell r="J502">
            <v>7</v>
          </cell>
          <cell r="K502">
            <v>6235</v>
          </cell>
        </row>
        <row r="503">
          <cell r="B503">
            <v>4143</v>
          </cell>
          <cell r="C503" t="str">
            <v>0-4300-0065-0000</v>
          </cell>
          <cell r="D503" t="str">
            <v>INSCRIPCION PREESCOLAR (COMUNITARIOS RUR</v>
          </cell>
          <cell r="E503">
            <v>0</v>
          </cell>
          <cell r="F503">
            <v>0</v>
          </cell>
          <cell r="G503">
            <v>13057</v>
          </cell>
          <cell r="H503">
            <v>13057</v>
          </cell>
          <cell r="I503">
            <v>7</v>
          </cell>
          <cell r="J503">
            <v>7</v>
          </cell>
          <cell r="K503">
            <v>13057</v>
          </cell>
        </row>
        <row r="504">
          <cell r="B504">
            <v>4150</v>
          </cell>
          <cell r="C504" t="str">
            <v>0-0000-0000-0000</v>
          </cell>
          <cell r="D504" t="str">
            <v>PRODUCTOS DE TIPO CORRIENTE</v>
          </cell>
          <cell r="E504">
            <v>0</v>
          </cell>
          <cell r="F504">
            <v>0</v>
          </cell>
          <cell r="G504">
            <v>3185178</v>
          </cell>
          <cell r="H504">
            <v>3185178</v>
          </cell>
          <cell r="I504">
            <v>3</v>
          </cell>
          <cell r="J504">
            <v>3</v>
          </cell>
          <cell r="K504">
            <v>3185178</v>
          </cell>
        </row>
        <row r="505">
          <cell r="B505">
            <v>4159</v>
          </cell>
          <cell r="C505" t="str">
            <v>0-0000-0000-0000</v>
          </cell>
          <cell r="D505" t="str">
            <v>OTROS PRODUCTOS QUE GENERAN INGRESOS COR</v>
          </cell>
          <cell r="E505">
            <v>0</v>
          </cell>
          <cell r="F505">
            <v>0</v>
          </cell>
          <cell r="G505">
            <v>3185178</v>
          </cell>
          <cell r="H505">
            <v>3185178</v>
          </cell>
          <cell r="I505">
            <v>4</v>
          </cell>
          <cell r="J505">
            <v>4</v>
          </cell>
          <cell r="K505">
            <v>3185178</v>
          </cell>
        </row>
        <row r="506">
          <cell r="B506">
            <v>4159</v>
          </cell>
          <cell r="C506" t="str">
            <v>0-5000-0000-0000</v>
          </cell>
          <cell r="D506" t="str">
            <v>PRODUCTOS</v>
          </cell>
          <cell r="E506">
            <v>0</v>
          </cell>
          <cell r="F506">
            <v>0</v>
          </cell>
          <cell r="G506">
            <v>3185178</v>
          </cell>
          <cell r="H506">
            <v>3185178</v>
          </cell>
          <cell r="I506">
            <v>5</v>
          </cell>
          <cell r="J506">
            <v>5</v>
          </cell>
          <cell r="K506">
            <v>3185178</v>
          </cell>
        </row>
        <row r="507">
          <cell r="B507">
            <v>4159</v>
          </cell>
          <cell r="C507" t="str">
            <v>0-5100-0000-0000</v>
          </cell>
          <cell r="D507" t="str">
            <v>PRODUCTOS DE TIPO CORRIENTE</v>
          </cell>
          <cell r="E507">
            <v>0</v>
          </cell>
          <cell r="F507">
            <v>0</v>
          </cell>
          <cell r="G507">
            <v>3185178</v>
          </cell>
          <cell r="H507">
            <v>3185178</v>
          </cell>
          <cell r="I507">
            <v>6</v>
          </cell>
          <cell r="J507">
            <v>6</v>
          </cell>
          <cell r="K507">
            <v>3185178</v>
          </cell>
        </row>
        <row r="508">
          <cell r="B508">
            <v>4159</v>
          </cell>
          <cell r="C508" t="str">
            <v>0-5100-0001-0000</v>
          </cell>
          <cell r="D508" t="str">
            <v>INGRESOS SANITARIOS FUNDADORES</v>
          </cell>
          <cell r="E508">
            <v>0</v>
          </cell>
          <cell r="F508">
            <v>0</v>
          </cell>
          <cell r="G508">
            <v>1579578</v>
          </cell>
          <cell r="H508">
            <v>1579578</v>
          </cell>
          <cell r="I508">
            <v>7</v>
          </cell>
          <cell r="J508">
            <v>7</v>
          </cell>
          <cell r="K508">
            <v>1579578</v>
          </cell>
        </row>
        <row r="509">
          <cell r="B509">
            <v>4159</v>
          </cell>
          <cell r="C509" t="str">
            <v>0-5100-0009-0000</v>
          </cell>
          <cell r="D509" t="str">
            <v>INGRESO SANITARIOS SAN JUAN BOSCO</v>
          </cell>
          <cell r="E509">
            <v>0</v>
          </cell>
          <cell r="F509">
            <v>0</v>
          </cell>
          <cell r="G509">
            <v>515778</v>
          </cell>
          <cell r="H509">
            <v>515778</v>
          </cell>
          <cell r="I509">
            <v>7</v>
          </cell>
          <cell r="J509">
            <v>7</v>
          </cell>
          <cell r="K509">
            <v>515778</v>
          </cell>
        </row>
        <row r="510">
          <cell r="B510">
            <v>4159</v>
          </cell>
          <cell r="C510" t="str">
            <v>0-5100-0010-0000</v>
          </cell>
          <cell r="D510" t="str">
            <v>INGRESO SANITARIOS DELTA</v>
          </cell>
          <cell r="E510">
            <v>0</v>
          </cell>
          <cell r="F510">
            <v>0</v>
          </cell>
          <cell r="G510">
            <v>691776</v>
          </cell>
          <cell r="H510">
            <v>691776</v>
          </cell>
          <cell r="I510">
            <v>7</v>
          </cell>
          <cell r="J510">
            <v>7</v>
          </cell>
          <cell r="K510">
            <v>691776</v>
          </cell>
        </row>
        <row r="511">
          <cell r="B511">
            <v>4159</v>
          </cell>
          <cell r="C511" t="str">
            <v>0-5100-0011-0000</v>
          </cell>
          <cell r="D511" t="str">
            <v>INGRESO SANITARIOS SAN GERONIMO</v>
          </cell>
          <cell r="E511">
            <v>0</v>
          </cell>
          <cell r="F511">
            <v>0</v>
          </cell>
          <cell r="G511">
            <v>388746</v>
          </cell>
          <cell r="H511">
            <v>388746</v>
          </cell>
          <cell r="I511">
            <v>7</v>
          </cell>
          <cell r="J511">
            <v>7</v>
          </cell>
          <cell r="K511">
            <v>388746</v>
          </cell>
        </row>
        <row r="512">
          <cell r="B512">
            <v>4159</v>
          </cell>
          <cell r="C512" t="str">
            <v>0-5100-0012-0000</v>
          </cell>
          <cell r="D512" t="str">
            <v>SERV.DE INTEGRACION FAMILIAR (ADOPCION)</v>
          </cell>
          <cell r="E512">
            <v>0</v>
          </cell>
          <cell r="F512">
            <v>0</v>
          </cell>
          <cell r="G512">
            <v>9300</v>
          </cell>
          <cell r="H512">
            <v>9300</v>
          </cell>
          <cell r="I512">
            <v>7</v>
          </cell>
          <cell r="J512">
            <v>7</v>
          </cell>
          <cell r="K512">
            <v>9300</v>
          </cell>
        </row>
        <row r="513">
          <cell r="B513">
            <v>4160</v>
          </cell>
          <cell r="C513" t="str">
            <v>0-0000-0000-0000</v>
          </cell>
          <cell r="D513" t="str">
            <v>APROVECHAMIENTOS DE TIPO CORRIENTE</v>
          </cell>
          <cell r="E513">
            <v>0</v>
          </cell>
          <cell r="F513">
            <v>0</v>
          </cell>
          <cell r="G513">
            <v>441108.85</v>
          </cell>
          <cell r="H513">
            <v>441108.85</v>
          </cell>
          <cell r="I513">
            <v>3</v>
          </cell>
          <cell r="J513">
            <v>3</v>
          </cell>
          <cell r="K513">
            <v>441108.85</v>
          </cell>
        </row>
        <row r="514">
          <cell r="B514">
            <v>4169</v>
          </cell>
          <cell r="C514" t="str">
            <v>0-0000-0000-0000</v>
          </cell>
          <cell r="D514" t="str">
            <v>OTROS APROVECHAMIENTOS</v>
          </cell>
          <cell r="E514">
            <v>0</v>
          </cell>
          <cell r="F514">
            <v>0</v>
          </cell>
          <cell r="G514">
            <v>441108.85</v>
          </cell>
          <cell r="H514">
            <v>441108.85</v>
          </cell>
          <cell r="I514">
            <v>4</v>
          </cell>
          <cell r="J514">
            <v>4</v>
          </cell>
          <cell r="K514">
            <v>441108.85</v>
          </cell>
        </row>
        <row r="515">
          <cell r="B515">
            <v>4169</v>
          </cell>
          <cell r="C515" t="str">
            <v>0-6000-0000-0000</v>
          </cell>
          <cell r="D515" t="str">
            <v>APROVECHAMIENTOS</v>
          </cell>
          <cell r="E515">
            <v>0</v>
          </cell>
          <cell r="F515">
            <v>0</v>
          </cell>
          <cell r="G515">
            <v>441108.85</v>
          </cell>
          <cell r="H515">
            <v>441108.85</v>
          </cell>
          <cell r="I515">
            <v>5</v>
          </cell>
          <cell r="J515">
            <v>5</v>
          </cell>
          <cell r="K515">
            <v>441108.85</v>
          </cell>
        </row>
        <row r="516">
          <cell r="B516">
            <v>4169</v>
          </cell>
          <cell r="C516" t="str">
            <v>0-6100-0000-0000</v>
          </cell>
          <cell r="D516" t="str">
            <v>APROVECHAMIENTOS DE TIPO CORRIENTE</v>
          </cell>
          <cell r="E516">
            <v>0</v>
          </cell>
          <cell r="F516">
            <v>0</v>
          </cell>
          <cell r="G516">
            <v>441108.85</v>
          </cell>
          <cell r="H516">
            <v>441108.85</v>
          </cell>
          <cell r="I516">
            <v>6</v>
          </cell>
          <cell r="J516">
            <v>6</v>
          </cell>
          <cell r="K516">
            <v>441108.85</v>
          </cell>
        </row>
        <row r="517">
          <cell r="B517">
            <v>4169</v>
          </cell>
          <cell r="C517" t="str">
            <v>0-6100-0002-0000</v>
          </cell>
          <cell r="D517" t="str">
            <v>INGRESOS POR DONATIVOS</v>
          </cell>
          <cell r="E517">
            <v>0</v>
          </cell>
          <cell r="F517">
            <v>0</v>
          </cell>
          <cell r="G517">
            <v>195557.86</v>
          </cell>
          <cell r="H517">
            <v>195557.86</v>
          </cell>
          <cell r="I517">
            <v>7</v>
          </cell>
          <cell r="J517">
            <v>7</v>
          </cell>
          <cell r="K517">
            <v>195557.86</v>
          </cell>
        </row>
        <row r="518">
          <cell r="B518">
            <v>4169</v>
          </cell>
          <cell r="C518" t="str">
            <v>0-6100-0002-0001</v>
          </cell>
          <cell r="D518" t="str">
            <v>DONATIVOS EN EFECTIVO</v>
          </cell>
          <cell r="E518">
            <v>0</v>
          </cell>
          <cell r="F518">
            <v>0</v>
          </cell>
          <cell r="G518">
            <v>55000</v>
          </cell>
          <cell r="H518">
            <v>55000</v>
          </cell>
          <cell r="I518">
            <v>8</v>
          </cell>
          <cell r="J518">
            <v>8</v>
          </cell>
          <cell r="K518">
            <v>55000</v>
          </cell>
        </row>
        <row r="519">
          <cell r="B519">
            <v>4169</v>
          </cell>
          <cell r="C519" t="str">
            <v>0-6100-0002-0002</v>
          </cell>
          <cell r="D519" t="str">
            <v>DONATIVOS EN ESPECIE</v>
          </cell>
          <cell r="E519">
            <v>0</v>
          </cell>
          <cell r="F519">
            <v>0</v>
          </cell>
          <cell r="G519">
            <v>140557.85999999999</v>
          </cell>
          <cell r="H519">
            <v>140557.85999999999</v>
          </cell>
          <cell r="I519">
            <v>8</v>
          </cell>
          <cell r="J519">
            <v>8</v>
          </cell>
          <cell r="K519">
            <v>140557.85999999999</v>
          </cell>
        </row>
        <row r="520">
          <cell r="B520">
            <v>4169</v>
          </cell>
          <cell r="C520" t="str">
            <v>0-6100-0003-0000</v>
          </cell>
          <cell r="D520" t="str">
            <v>OTROS INGRESOS</v>
          </cell>
          <cell r="E520">
            <v>0</v>
          </cell>
          <cell r="F520">
            <v>0</v>
          </cell>
          <cell r="G520">
            <v>102495.49</v>
          </cell>
          <cell r="H520">
            <v>102495.49</v>
          </cell>
          <cell r="I520">
            <v>7</v>
          </cell>
          <cell r="J520">
            <v>7</v>
          </cell>
          <cell r="K520">
            <v>102495.49</v>
          </cell>
        </row>
        <row r="521">
          <cell r="B521">
            <v>4169</v>
          </cell>
          <cell r="C521" t="str">
            <v>0-6100-0003-0001</v>
          </cell>
          <cell r="D521" t="str">
            <v>OTROS INGRESOS</v>
          </cell>
          <cell r="E521">
            <v>0</v>
          </cell>
          <cell r="F521">
            <v>0</v>
          </cell>
          <cell r="G521">
            <v>45367.78</v>
          </cell>
          <cell r="H521">
            <v>45367.78</v>
          </cell>
          <cell r="I521">
            <v>8</v>
          </cell>
          <cell r="J521">
            <v>8</v>
          </cell>
          <cell r="K521">
            <v>45367.78</v>
          </cell>
        </row>
        <row r="522">
          <cell r="B522">
            <v>4169</v>
          </cell>
          <cell r="C522" t="str">
            <v>0-6100-0003-0004</v>
          </cell>
          <cell r="D522" t="str">
            <v>COMIS MAQ. BIMBO Y COCA-COLA</v>
          </cell>
          <cell r="E522">
            <v>0</v>
          </cell>
          <cell r="F522">
            <v>0</v>
          </cell>
          <cell r="G522">
            <v>44561.71</v>
          </cell>
          <cell r="H522">
            <v>44561.71</v>
          </cell>
          <cell r="I522">
            <v>8</v>
          </cell>
          <cell r="J522">
            <v>8</v>
          </cell>
          <cell r="K522">
            <v>44561.71</v>
          </cell>
        </row>
        <row r="523">
          <cell r="B523">
            <v>4169</v>
          </cell>
          <cell r="C523" t="str">
            <v>0-6100-0003-0006</v>
          </cell>
          <cell r="D523" t="str">
            <v>CURSO DE PASCUA</v>
          </cell>
          <cell r="E523">
            <v>0</v>
          </cell>
          <cell r="F523">
            <v>0</v>
          </cell>
          <cell r="G523">
            <v>12566</v>
          </cell>
          <cell r="H523">
            <v>12566</v>
          </cell>
          <cell r="I523">
            <v>8</v>
          </cell>
          <cell r="J523">
            <v>8</v>
          </cell>
          <cell r="K523">
            <v>12566</v>
          </cell>
        </row>
        <row r="524">
          <cell r="B524">
            <v>4169</v>
          </cell>
          <cell r="C524" t="str">
            <v>0-6100-0004-0000</v>
          </cell>
          <cell r="D524" t="str">
            <v>INGRESOS POR EVENTO</v>
          </cell>
          <cell r="E524">
            <v>0</v>
          </cell>
          <cell r="F524">
            <v>0</v>
          </cell>
          <cell r="G524">
            <v>143055.5</v>
          </cell>
          <cell r="H524">
            <v>143055.5</v>
          </cell>
          <cell r="I524">
            <v>7</v>
          </cell>
          <cell r="J524">
            <v>7</v>
          </cell>
          <cell r="K524">
            <v>143055.5</v>
          </cell>
        </row>
        <row r="525">
          <cell r="B525">
            <v>4169</v>
          </cell>
          <cell r="C525" t="str">
            <v>0-6100-0004-0001</v>
          </cell>
          <cell r="D525" t="str">
            <v>DIA DEL NIÑO</v>
          </cell>
          <cell r="E525">
            <v>0</v>
          </cell>
          <cell r="F525">
            <v>0</v>
          </cell>
          <cell r="G525">
            <v>32447</v>
          </cell>
          <cell r="H525">
            <v>32447</v>
          </cell>
          <cell r="I525">
            <v>8</v>
          </cell>
          <cell r="J525">
            <v>8</v>
          </cell>
          <cell r="K525">
            <v>32447</v>
          </cell>
        </row>
        <row r="526">
          <cell r="B526">
            <v>4169</v>
          </cell>
          <cell r="C526" t="str">
            <v>0-6100-0004-0002</v>
          </cell>
          <cell r="D526" t="str">
            <v>DIA DE LA FAMILIA</v>
          </cell>
          <cell r="E526">
            <v>0</v>
          </cell>
          <cell r="F526">
            <v>0</v>
          </cell>
          <cell r="G526">
            <v>93208.5</v>
          </cell>
          <cell r="H526">
            <v>93208.5</v>
          </cell>
          <cell r="I526">
            <v>8</v>
          </cell>
          <cell r="J526">
            <v>8</v>
          </cell>
          <cell r="K526">
            <v>93208.5</v>
          </cell>
        </row>
        <row r="527">
          <cell r="B527">
            <v>4169</v>
          </cell>
          <cell r="C527" t="str">
            <v>0-6100-0004-0013</v>
          </cell>
          <cell r="D527" t="str">
            <v>DIA DE LAS MADRES</v>
          </cell>
          <cell r="E527">
            <v>0</v>
          </cell>
          <cell r="F527">
            <v>0</v>
          </cell>
          <cell r="G527">
            <v>17400</v>
          </cell>
          <cell r="H527">
            <v>17400</v>
          </cell>
          <cell r="I527">
            <v>8</v>
          </cell>
          <cell r="J527">
            <v>8</v>
          </cell>
          <cell r="K527">
            <v>17400</v>
          </cell>
        </row>
        <row r="528">
          <cell r="B528">
            <v>4200</v>
          </cell>
          <cell r="C528" t="str">
            <v>0-0000-0000-0000</v>
          </cell>
          <cell r="D528" t="str">
            <v>PARTICIPACIONES, APORTACIONES, TRANSFERE</v>
          </cell>
          <cell r="E528">
            <v>0</v>
          </cell>
          <cell r="F528">
            <v>0</v>
          </cell>
          <cell r="G528">
            <v>97328355</v>
          </cell>
          <cell r="H528">
            <v>97328355</v>
          </cell>
          <cell r="I528">
            <v>2</v>
          </cell>
          <cell r="J528">
            <v>2</v>
          </cell>
          <cell r="K528">
            <v>97328355</v>
          </cell>
        </row>
        <row r="529">
          <cell r="B529">
            <v>4210</v>
          </cell>
          <cell r="C529" t="str">
            <v>0-0000-0000-0000</v>
          </cell>
          <cell r="D529" t="str">
            <v>PARTICIPACIONES Y APORTACIONES</v>
          </cell>
          <cell r="E529">
            <v>0</v>
          </cell>
          <cell r="F529">
            <v>0</v>
          </cell>
          <cell r="G529">
            <v>12729813</v>
          </cell>
          <cell r="H529">
            <v>12729813</v>
          </cell>
          <cell r="I529">
            <v>3</v>
          </cell>
          <cell r="J529">
            <v>3</v>
          </cell>
          <cell r="K529">
            <v>12729813</v>
          </cell>
        </row>
        <row r="530">
          <cell r="B530">
            <v>4213</v>
          </cell>
          <cell r="C530" t="str">
            <v>0-0000-0000-0000</v>
          </cell>
          <cell r="D530" t="str">
            <v>CONVENIOS</v>
          </cell>
          <cell r="E530">
            <v>0</v>
          </cell>
          <cell r="F530">
            <v>0</v>
          </cell>
          <cell r="G530">
            <v>12729813</v>
          </cell>
          <cell r="H530">
            <v>12729813</v>
          </cell>
          <cell r="I530">
            <v>4</v>
          </cell>
          <cell r="J530">
            <v>4</v>
          </cell>
          <cell r="K530">
            <v>12729813</v>
          </cell>
        </row>
        <row r="531">
          <cell r="B531">
            <v>4213</v>
          </cell>
          <cell r="C531" t="str">
            <v>0-8000-0000-0000</v>
          </cell>
          <cell r="D531" t="str">
            <v>PARTICIPACIONES Y APORTACIONES</v>
          </cell>
          <cell r="E531">
            <v>0</v>
          </cell>
          <cell r="F531">
            <v>0</v>
          </cell>
          <cell r="G531">
            <v>12729813</v>
          </cell>
          <cell r="H531">
            <v>12729813</v>
          </cell>
          <cell r="I531">
            <v>5</v>
          </cell>
          <cell r="J531">
            <v>5</v>
          </cell>
          <cell r="K531">
            <v>12729813</v>
          </cell>
        </row>
        <row r="532">
          <cell r="B532">
            <v>4213</v>
          </cell>
          <cell r="C532" t="str">
            <v>0-8300-0000-0000</v>
          </cell>
          <cell r="D532" t="str">
            <v>CONVENIOS</v>
          </cell>
          <cell r="E532">
            <v>0</v>
          </cell>
          <cell r="F532">
            <v>0</v>
          </cell>
          <cell r="G532">
            <v>12729813</v>
          </cell>
          <cell r="H532">
            <v>12729813</v>
          </cell>
          <cell r="I532">
            <v>6</v>
          </cell>
          <cell r="J532">
            <v>6</v>
          </cell>
          <cell r="K532">
            <v>12729813</v>
          </cell>
        </row>
        <row r="533">
          <cell r="B533">
            <v>4213</v>
          </cell>
          <cell r="C533" t="str">
            <v>0-8300-0001-0000</v>
          </cell>
          <cell r="D533" t="str">
            <v>CONVENIOS GOBIERNO DEL ESTADO</v>
          </cell>
          <cell r="E533">
            <v>0</v>
          </cell>
          <cell r="F533">
            <v>0</v>
          </cell>
          <cell r="G533">
            <v>150000</v>
          </cell>
          <cell r="H533">
            <v>150000</v>
          </cell>
          <cell r="I533">
            <v>7</v>
          </cell>
          <cell r="J533">
            <v>7</v>
          </cell>
          <cell r="K533">
            <v>150000</v>
          </cell>
        </row>
        <row r="534">
          <cell r="B534">
            <v>4213</v>
          </cell>
          <cell r="C534" t="str">
            <v>0-8300-0001-0009</v>
          </cell>
          <cell r="D534" t="str">
            <v>PROCURADURIA AUXILIAR (DAJF JURIDICO)</v>
          </cell>
          <cell r="E534">
            <v>0</v>
          </cell>
          <cell r="F534">
            <v>0</v>
          </cell>
          <cell r="G534">
            <v>150000</v>
          </cell>
          <cell r="H534">
            <v>150000</v>
          </cell>
          <cell r="I534">
            <v>8</v>
          </cell>
          <cell r="J534">
            <v>8</v>
          </cell>
          <cell r="K534">
            <v>150000</v>
          </cell>
        </row>
        <row r="535">
          <cell r="B535">
            <v>4213</v>
          </cell>
          <cell r="C535" t="str">
            <v>0-8300-0002-0000</v>
          </cell>
          <cell r="D535" t="str">
            <v>CONVENIO GOBIERNO MUNICIPAL</v>
          </cell>
          <cell r="E535">
            <v>0</v>
          </cell>
          <cell r="F535">
            <v>0</v>
          </cell>
          <cell r="G535">
            <v>12579813</v>
          </cell>
          <cell r="H535">
            <v>12579813</v>
          </cell>
          <cell r="I535">
            <v>7</v>
          </cell>
          <cell r="J535">
            <v>7</v>
          </cell>
          <cell r="K535">
            <v>12579813</v>
          </cell>
        </row>
        <row r="536">
          <cell r="B536">
            <v>4213</v>
          </cell>
          <cell r="C536" t="str">
            <v>0-8300-0002-0005</v>
          </cell>
          <cell r="D536" t="str">
            <v>INGRESOS ETIQ. MPAL. ADULTOS MAYORES</v>
          </cell>
          <cell r="E536">
            <v>0</v>
          </cell>
          <cell r="F536">
            <v>0</v>
          </cell>
          <cell r="G536">
            <v>295000</v>
          </cell>
          <cell r="H536">
            <v>295000</v>
          </cell>
          <cell r="I536">
            <v>8</v>
          </cell>
          <cell r="J536">
            <v>8</v>
          </cell>
          <cell r="K536">
            <v>295000</v>
          </cell>
        </row>
        <row r="537">
          <cell r="B537">
            <v>4213</v>
          </cell>
          <cell r="C537" t="str">
            <v>0-8300-0002-0025</v>
          </cell>
          <cell r="D537" t="str">
            <v>EQUIPAMIENTO COMEDORES COMUNITARIOS</v>
          </cell>
          <cell r="E537">
            <v>0</v>
          </cell>
          <cell r="F537">
            <v>0</v>
          </cell>
          <cell r="G537">
            <v>705000</v>
          </cell>
          <cell r="H537">
            <v>705000</v>
          </cell>
          <cell r="I537">
            <v>8</v>
          </cell>
          <cell r="J537">
            <v>8</v>
          </cell>
          <cell r="K537">
            <v>705000</v>
          </cell>
        </row>
        <row r="538">
          <cell r="B538">
            <v>4213</v>
          </cell>
          <cell r="C538" t="str">
            <v>0-8300-0002-0030</v>
          </cell>
          <cell r="D538" t="str">
            <v>ING.ETIQ.MPAL.CUIDADORES PRIMARIOS</v>
          </cell>
          <cell r="E538">
            <v>0</v>
          </cell>
          <cell r="F538">
            <v>0</v>
          </cell>
          <cell r="G538">
            <v>1057500</v>
          </cell>
          <cell r="H538">
            <v>1057500</v>
          </cell>
          <cell r="I538">
            <v>8</v>
          </cell>
          <cell r="J538">
            <v>8</v>
          </cell>
          <cell r="K538">
            <v>1057500</v>
          </cell>
        </row>
        <row r="539">
          <cell r="B539">
            <v>4213</v>
          </cell>
          <cell r="C539" t="str">
            <v>0-8300-0002-0031</v>
          </cell>
          <cell r="D539" t="str">
            <v>ING.ETIQ.MPAL.ESTANCIAS INFANTILES DIF</v>
          </cell>
          <cell r="E539">
            <v>0</v>
          </cell>
          <cell r="F539">
            <v>0</v>
          </cell>
          <cell r="G539">
            <v>2100000</v>
          </cell>
          <cell r="H539">
            <v>2100000</v>
          </cell>
          <cell r="I539">
            <v>8</v>
          </cell>
          <cell r="J539">
            <v>8</v>
          </cell>
          <cell r="K539">
            <v>2100000</v>
          </cell>
        </row>
        <row r="540">
          <cell r="B540">
            <v>4213</v>
          </cell>
          <cell r="C540" t="str">
            <v>0-8300-0002-0032</v>
          </cell>
          <cell r="D540" t="str">
            <v>INGRESO ETIQ. MUN. APOYOS GRUP VULNERABL</v>
          </cell>
          <cell r="E540">
            <v>0</v>
          </cell>
          <cell r="F540">
            <v>0</v>
          </cell>
          <cell r="G540">
            <v>1500000</v>
          </cell>
          <cell r="H540">
            <v>1500000</v>
          </cell>
          <cell r="I540">
            <v>8</v>
          </cell>
          <cell r="J540">
            <v>8</v>
          </cell>
          <cell r="K540">
            <v>1500000</v>
          </cell>
        </row>
        <row r="541">
          <cell r="B541">
            <v>4213</v>
          </cell>
          <cell r="C541" t="str">
            <v>0-8300-0002-0035</v>
          </cell>
          <cell r="D541" t="str">
            <v>PROYECTO DESARROLLO HUMANO E INCLUSIÓN</v>
          </cell>
          <cell r="E541">
            <v>0</v>
          </cell>
          <cell r="F541">
            <v>0</v>
          </cell>
          <cell r="G541">
            <v>6563313</v>
          </cell>
          <cell r="H541">
            <v>6563313</v>
          </cell>
          <cell r="I541">
            <v>8</v>
          </cell>
          <cell r="J541">
            <v>8</v>
          </cell>
          <cell r="K541">
            <v>6563313</v>
          </cell>
        </row>
        <row r="542">
          <cell r="B542">
            <v>4213</v>
          </cell>
          <cell r="C542" t="str">
            <v>0-8300-0002-0036</v>
          </cell>
          <cell r="D542" t="str">
            <v>PROYECTO PLAN DE VIDA JÓVENES</v>
          </cell>
          <cell r="E542">
            <v>0</v>
          </cell>
          <cell r="F542">
            <v>0</v>
          </cell>
          <cell r="G542">
            <v>359000</v>
          </cell>
          <cell r="H542">
            <v>359000</v>
          </cell>
          <cell r="I542">
            <v>8</v>
          </cell>
          <cell r="J542">
            <v>8</v>
          </cell>
          <cell r="K542">
            <v>359000</v>
          </cell>
        </row>
        <row r="543">
          <cell r="B543">
            <v>4220</v>
          </cell>
          <cell r="C543" t="str">
            <v>0-0000-0000-0000</v>
          </cell>
          <cell r="D543" t="str">
            <v>TRANSFERENCIAS, ASIGNACIONES, SUBSIDIOS</v>
          </cell>
          <cell r="E543">
            <v>0</v>
          </cell>
          <cell r="F543">
            <v>0</v>
          </cell>
          <cell r="G543">
            <v>84598542</v>
          </cell>
          <cell r="H543">
            <v>84598542</v>
          </cell>
          <cell r="I543">
            <v>3</v>
          </cell>
          <cell r="J543">
            <v>3</v>
          </cell>
          <cell r="K543">
            <v>84598542</v>
          </cell>
        </row>
        <row r="544">
          <cell r="B544">
            <v>4223</v>
          </cell>
          <cell r="C544" t="str">
            <v>0-0000-0000-0000</v>
          </cell>
          <cell r="D544" t="str">
            <v>SUBSIDIOS Y SUBVENCIONES</v>
          </cell>
          <cell r="E544">
            <v>0</v>
          </cell>
          <cell r="F544">
            <v>0</v>
          </cell>
          <cell r="G544">
            <v>84598542</v>
          </cell>
          <cell r="H544">
            <v>84598542</v>
          </cell>
          <cell r="I544">
            <v>4</v>
          </cell>
          <cell r="J544">
            <v>4</v>
          </cell>
          <cell r="K544">
            <v>84598542</v>
          </cell>
        </row>
        <row r="545">
          <cell r="B545">
            <v>4223</v>
          </cell>
          <cell r="C545" t="str">
            <v>0-9000-0000-0000</v>
          </cell>
          <cell r="D545" t="str">
            <v>TRANSFERENCIAS, ASIGNACIONES, SUBSIDIOS</v>
          </cell>
          <cell r="E545">
            <v>0</v>
          </cell>
          <cell r="F545">
            <v>0</v>
          </cell>
          <cell r="G545">
            <v>84598542</v>
          </cell>
          <cell r="H545">
            <v>84598542</v>
          </cell>
          <cell r="I545">
            <v>5</v>
          </cell>
          <cell r="J545">
            <v>5</v>
          </cell>
          <cell r="K545">
            <v>84598542</v>
          </cell>
        </row>
        <row r="546">
          <cell r="B546">
            <v>4223</v>
          </cell>
          <cell r="C546" t="str">
            <v>0-9300-0000-0000</v>
          </cell>
          <cell r="D546" t="str">
            <v>SUBSIDIOS Y SUBVENCIONES</v>
          </cell>
          <cell r="E546">
            <v>0</v>
          </cell>
          <cell r="F546">
            <v>0</v>
          </cell>
          <cell r="G546">
            <v>84598542</v>
          </cell>
          <cell r="H546">
            <v>84598542</v>
          </cell>
          <cell r="I546">
            <v>6</v>
          </cell>
          <cell r="J546">
            <v>6</v>
          </cell>
          <cell r="K546">
            <v>84598542</v>
          </cell>
        </row>
        <row r="547">
          <cell r="B547">
            <v>4223</v>
          </cell>
          <cell r="C547" t="str">
            <v>0-9300-0001-0000</v>
          </cell>
          <cell r="D547" t="str">
            <v>SUBSIDIO A LA PRESTAC.DE SERV.PUBL</v>
          </cell>
          <cell r="E547">
            <v>0</v>
          </cell>
          <cell r="F547">
            <v>0</v>
          </cell>
          <cell r="G547">
            <v>84598542</v>
          </cell>
          <cell r="H547">
            <v>84598542</v>
          </cell>
          <cell r="I547">
            <v>7</v>
          </cell>
          <cell r="J547">
            <v>7</v>
          </cell>
          <cell r="K547">
            <v>84598542</v>
          </cell>
        </row>
        <row r="548">
          <cell r="B548">
            <v>4300</v>
          </cell>
          <cell r="C548" t="str">
            <v>0-0000-0000-0000</v>
          </cell>
          <cell r="D548" t="str">
            <v>OTROS INGRESOS Y BENEFICIOS</v>
          </cell>
          <cell r="E548">
            <v>0</v>
          </cell>
          <cell r="F548">
            <v>0</v>
          </cell>
          <cell r="G548">
            <v>1566210.01</v>
          </cell>
          <cell r="H548">
            <v>1566210.01</v>
          </cell>
          <cell r="I548">
            <v>2</v>
          </cell>
          <cell r="J548">
            <v>2</v>
          </cell>
          <cell r="K548">
            <v>1566210.01</v>
          </cell>
        </row>
        <row r="549">
          <cell r="B549">
            <v>4310</v>
          </cell>
          <cell r="C549" t="str">
            <v>0-0000-0000-0000</v>
          </cell>
          <cell r="D549" t="str">
            <v>INGRESOS FINANCIEROS</v>
          </cell>
          <cell r="E549">
            <v>0</v>
          </cell>
          <cell r="F549">
            <v>0</v>
          </cell>
          <cell r="G549">
            <v>1566210.01</v>
          </cell>
          <cell r="H549">
            <v>1566210.01</v>
          </cell>
          <cell r="I549">
            <v>3</v>
          </cell>
          <cell r="J549">
            <v>3</v>
          </cell>
          <cell r="K549">
            <v>1566210.01</v>
          </cell>
        </row>
        <row r="550">
          <cell r="B550">
            <v>4311</v>
          </cell>
          <cell r="C550" t="str">
            <v>0-0000-0000-0000</v>
          </cell>
          <cell r="D550" t="str">
            <v>INTERESES GANADOS DE VALORES, CRÉDITOS,</v>
          </cell>
          <cell r="E550">
            <v>0</v>
          </cell>
          <cell r="F550">
            <v>0</v>
          </cell>
          <cell r="G550">
            <v>1566210.01</v>
          </cell>
          <cell r="H550">
            <v>1566210.01</v>
          </cell>
          <cell r="I550">
            <v>4</v>
          </cell>
          <cell r="J550">
            <v>4</v>
          </cell>
          <cell r="K550">
            <v>1566210.01</v>
          </cell>
        </row>
        <row r="551">
          <cell r="B551">
            <v>4311</v>
          </cell>
          <cell r="C551" t="str">
            <v>0-5000-0000-0000</v>
          </cell>
          <cell r="D551" t="str">
            <v>PRODUCTOS</v>
          </cell>
          <cell r="E551">
            <v>0</v>
          </cell>
          <cell r="F551">
            <v>0</v>
          </cell>
          <cell r="G551">
            <v>1566210.01</v>
          </cell>
          <cell r="H551">
            <v>1566210.01</v>
          </cell>
          <cell r="I551">
            <v>5</v>
          </cell>
          <cell r="J551">
            <v>5</v>
          </cell>
          <cell r="K551">
            <v>1566210.01</v>
          </cell>
        </row>
        <row r="552">
          <cell r="B552">
            <v>4311</v>
          </cell>
          <cell r="C552" t="str">
            <v>0-5200-0000-0000</v>
          </cell>
          <cell r="D552" t="str">
            <v>PRODUCTOS DE CAPITAL</v>
          </cell>
          <cell r="E552">
            <v>0</v>
          </cell>
          <cell r="F552">
            <v>0</v>
          </cell>
          <cell r="G552">
            <v>1566210.01</v>
          </cell>
          <cell r="H552">
            <v>1566210.01</v>
          </cell>
          <cell r="I552">
            <v>6</v>
          </cell>
          <cell r="J552">
            <v>6</v>
          </cell>
          <cell r="K552">
            <v>1566210.01</v>
          </cell>
        </row>
        <row r="553">
          <cell r="B553">
            <v>4311</v>
          </cell>
          <cell r="C553" t="str">
            <v>0-5200-0001-0000</v>
          </cell>
          <cell r="D553" t="str">
            <v>INTERESES FINANCIEROS</v>
          </cell>
          <cell r="E553">
            <v>0</v>
          </cell>
          <cell r="F553">
            <v>0</v>
          </cell>
          <cell r="G553">
            <v>1566210.01</v>
          </cell>
          <cell r="H553">
            <v>1566210.01</v>
          </cell>
          <cell r="I553">
            <v>7</v>
          </cell>
          <cell r="J553">
            <v>7</v>
          </cell>
          <cell r="K553">
            <v>1566210.01</v>
          </cell>
        </row>
        <row r="554">
          <cell r="B554">
            <v>5000</v>
          </cell>
          <cell r="C554" t="str">
            <v>0-0000-0000-0000</v>
          </cell>
          <cell r="D554" t="str">
            <v>GASTOS Y OTRAS PÉRDIDAS</v>
          </cell>
          <cell r="E554">
            <v>0</v>
          </cell>
          <cell r="F554">
            <v>84588755.079999998</v>
          </cell>
          <cell r="G554">
            <v>755542.04</v>
          </cell>
          <cell r="H554">
            <v>83833213.040000007</v>
          </cell>
          <cell r="I554">
            <v>1</v>
          </cell>
          <cell r="J554">
            <v>1</v>
          </cell>
          <cell r="K554">
            <v>83833213.040000007</v>
          </cell>
        </row>
        <row r="555">
          <cell r="B555">
            <v>5100</v>
          </cell>
          <cell r="C555" t="str">
            <v>0-0000-0000-0000</v>
          </cell>
          <cell r="D555" t="str">
            <v>GASTOS DE FUNCIONAMIENTO</v>
          </cell>
          <cell r="E555">
            <v>0</v>
          </cell>
          <cell r="F555">
            <v>77134814.420000002</v>
          </cell>
          <cell r="G555">
            <v>318474.93</v>
          </cell>
          <cell r="H555">
            <v>76816339.489999995</v>
          </cell>
          <cell r="I555">
            <v>2</v>
          </cell>
          <cell r="J555">
            <v>2</v>
          </cell>
          <cell r="K555">
            <v>76816339.489999995</v>
          </cell>
        </row>
        <row r="556">
          <cell r="B556">
            <v>5110</v>
          </cell>
          <cell r="C556" t="str">
            <v>0-0000-0000-0000</v>
          </cell>
          <cell r="D556" t="str">
            <v>SERVICIOS PERSONALES</v>
          </cell>
          <cell r="E556">
            <v>0</v>
          </cell>
          <cell r="F556">
            <v>62107950.020000003</v>
          </cell>
          <cell r="G556">
            <v>2844</v>
          </cell>
          <cell r="H556">
            <v>62105106.020000003</v>
          </cell>
          <cell r="I556">
            <v>3</v>
          </cell>
          <cell r="J556">
            <v>3</v>
          </cell>
          <cell r="K556">
            <v>62105106.020000003</v>
          </cell>
        </row>
        <row r="557">
          <cell r="B557">
            <v>5111</v>
          </cell>
          <cell r="C557" t="str">
            <v>0-0000-0000-0000</v>
          </cell>
          <cell r="D557" t="str">
            <v>REMUNERACIONES AL PERSONAL DE CARÁCTER P</v>
          </cell>
          <cell r="E557">
            <v>0</v>
          </cell>
          <cell r="F557">
            <v>40633200.75</v>
          </cell>
          <cell r="G557">
            <v>2844</v>
          </cell>
          <cell r="H557">
            <v>40630356.75</v>
          </cell>
          <cell r="I557">
            <v>4</v>
          </cell>
          <cell r="J557">
            <v>4</v>
          </cell>
          <cell r="K557">
            <v>40630356.75</v>
          </cell>
        </row>
        <row r="558">
          <cell r="B558">
            <v>5111</v>
          </cell>
          <cell r="C558" t="str">
            <v>0-1130-0000-0000</v>
          </cell>
          <cell r="D558" t="str">
            <v>SUELDOS BASE AL PERSONAL PERMANENTE</v>
          </cell>
          <cell r="E558">
            <v>0</v>
          </cell>
          <cell r="F558">
            <v>40633200.75</v>
          </cell>
          <cell r="G558">
            <v>2844</v>
          </cell>
          <cell r="H558">
            <v>40630356.75</v>
          </cell>
          <cell r="I558">
            <v>5</v>
          </cell>
          <cell r="J558">
            <v>5</v>
          </cell>
          <cell r="K558">
            <v>40630356.75</v>
          </cell>
        </row>
        <row r="559">
          <cell r="B559">
            <v>5111</v>
          </cell>
          <cell r="C559" t="str">
            <v>0-1131-0000-0000</v>
          </cell>
          <cell r="D559" t="str">
            <v>SUELDOS BASE AL PERSONAL PERMANENTE</v>
          </cell>
          <cell r="E559">
            <v>0</v>
          </cell>
          <cell r="F559">
            <v>40633200.75</v>
          </cell>
          <cell r="G559">
            <v>2844</v>
          </cell>
          <cell r="H559">
            <v>40630356.75</v>
          </cell>
          <cell r="I559">
            <v>6</v>
          </cell>
          <cell r="J559">
            <v>6</v>
          </cell>
          <cell r="K559">
            <v>40630356.75</v>
          </cell>
        </row>
        <row r="560">
          <cell r="B560">
            <v>5113</v>
          </cell>
          <cell r="C560" t="str">
            <v>0-0000-0000-0000</v>
          </cell>
          <cell r="D560" t="str">
            <v>REMUNERACIONES ADICIONALES Y ESPECIALES</v>
          </cell>
          <cell r="E560">
            <v>0</v>
          </cell>
          <cell r="F560">
            <v>6624105.2300000004</v>
          </cell>
          <cell r="G560">
            <v>0</v>
          </cell>
          <cell r="H560">
            <v>6624105.2300000004</v>
          </cell>
          <cell r="I560">
            <v>4</v>
          </cell>
          <cell r="J560">
            <v>4</v>
          </cell>
          <cell r="K560">
            <v>6624105.2300000004</v>
          </cell>
        </row>
        <row r="561">
          <cell r="B561">
            <v>5113</v>
          </cell>
          <cell r="C561" t="str">
            <v>0-1310-0000-0000</v>
          </cell>
          <cell r="D561" t="str">
            <v>PRIMAS P AÑOS DE SERV EFECTIVOS PRESTAD</v>
          </cell>
          <cell r="E561">
            <v>0</v>
          </cell>
          <cell r="F561">
            <v>923705.41</v>
          </cell>
          <cell r="G561">
            <v>0</v>
          </cell>
          <cell r="H561">
            <v>923705.41</v>
          </cell>
          <cell r="I561">
            <v>5</v>
          </cell>
          <cell r="J561">
            <v>5</v>
          </cell>
          <cell r="K561">
            <v>923705.41</v>
          </cell>
        </row>
        <row r="562">
          <cell r="B562">
            <v>5113</v>
          </cell>
          <cell r="C562" t="str">
            <v>0-1311-0000-0000</v>
          </cell>
          <cell r="D562" t="str">
            <v>PRIMAS P AÑOS DE SERV EFECTIVOS PRESTAD</v>
          </cell>
          <cell r="E562">
            <v>0</v>
          </cell>
          <cell r="F562">
            <v>923705.41</v>
          </cell>
          <cell r="G562">
            <v>0</v>
          </cell>
          <cell r="H562">
            <v>923705.41</v>
          </cell>
          <cell r="I562">
            <v>6</v>
          </cell>
          <cell r="J562">
            <v>6</v>
          </cell>
          <cell r="K562">
            <v>923705.41</v>
          </cell>
        </row>
        <row r="563">
          <cell r="B563">
            <v>5113</v>
          </cell>
          <cell r="C563" t="str">
            <v>0-1320-0000-0000</v>
          </cell>
          <cell r="D563" t="str">
            <v>PRIMAS DE VACACIONES Y DOMINICAL</v>
          </cell>
          <cell r="E563">
            <v>0</v>
          </cell>
          <cell r="F563">
            <v>5434310.1299999999</v>
          </cell>
          <cell r="G563">
            <v>0</v>
          </cell>
          <cell r="H563">
            <v>5434310.1299999999</v>
          </cell>
          <cell r="I563">
            <v>5</v>
          </cell>
          <cell r="J563">
            <v>5</v>
          </cell>
          <cell r="K563">
            <v>5434310.1299999999</v>
          </cell>
        </row>
        <row r="564">
          <cell r="B564">
            <v>5113</v>
          </cell>
          <cell r="C564" t="str">
            <v>0-1321-0000-0000</v>
          </cell>
          <cell r="D564" t="str">
            <v>PRIMA VACACIONAL</v>
          </cell>
          <cell r="E564">
            <v>0</v>
          </cell>
          <cell r="F564">
            <v>727454.45</v>
          </cell>
          <cell r="G564">
            <v>0</v>
          </cell>
          <cell r="H564">
            <v>727454.45</v>
          </cell>
          <cell r="I564">
            <v>6</v>
          </cell>
          <cell r="J564">
            <v>6</v>
          </cell>
          <cell r="K564">
            <v>727454.45</v>
          </cell>
        </row>
        <row r="565">
          <cell r="B565">
            <v>5113</v>
          </cell>
          <cell r="C565" t="str">
            <v>0-1322-0000-0000</v>
          </cell>
          <cell r="D565" t="str">
            <v>PRIMA DOMINICAL</v>
          </cell>
          <cell r="E565">
            <v>0</v>
          </cell>
          <cell r="F565">
            <v>46600.62</v>
          </cell>
          <cell r="G565">
            <v>0</v>
          </cell>
          <cell r="H565">
            <v>46600.62</v>
          </cell>
          <cell r="I565">
            <v>6</v>
          </cell>
          <cell r="J565">
            <v>6</v>
          </cell>
          <cell r="K565">
            <v>46600.62</v>
          </cell>
        </row>
        <row r="566">
          <cell r="B566">
            <v>5113</v>
          </cell>
          <cell r="C566" t="str">
            <v>0-1323-0000-0000</v>
          </cell>
          <cell r="D566" t="str">
            <v>GRATIFICACION DE FIN DE AÑO</v>
          </cell>
          <cell r="E566">
            <v>0</v>
          </cell>
          <cell r="F566">
            <v>4660255.0599999996</v>
          </cell>
          <cell r="G566">
            <v>0</v>
          </cell>
          <cell r="H566">
            <v>4660255.0599999996</v>
          </cell>
          <cell r="I566">
            <v>6</v>
          </cell>
          <cell r="J566">
            <v>6</v>
          </cell>
          <cell r="K566">
            <v>4660255.0599999996</v>
          </cell>
        </row>
        <row r="567">
          <cell r="B567">
            <v>5113</v>
          </cell>
          <cell r="C567" t="str">
            <v>0-1330-0000-0000</v>
          </cell>
          <cell r="D567" t="str">
            <v>REM P HORAS EXTRA A PERS ADMTIVO</v>
          </cell>
          <cell r="E567">
            <v>0</v>
          </cell>
          <cell r="F567">
            <v>157491.32</v>
          </cell>
          <cell r="G567">
            <v>0</v>
          </cell>
          <cell r="H567">
            <v>157491.32</v>
          </cell>
          <cell r="I567">
            <v>5</v>
          </cell>
          <cell r="J567">
            <v>5</v>
          </cell>
          <cell r="K567">
            <v>157491.32</v>
          </cell>
        </row>
        <row r="568">
          <cell r="B568">
            <v>5113</v>
          </cell>
          <cell r="C568" t="str">
            <v>0-1332-0000-0000</v>
          </cell>
          <cell r="D568" t="str">
            <v>REMUNERACIONES POR HORAS EXTRAS EXTRAORD</v>
          </cell>
          <cell r="E568">
            <v>0</v>
          </cell>
          <cell r="F568">
            <v>157491.32</v>
          </cell>
          <cell r="G568">
            <v>0</v>
          </cell>
          <cell r="H568">
            <v>157491.32</v>
          </cell>
          <cell r="I568">
            <v>6</v>
          </cell>
          <cell r="J568">
            <v>6</v>
          </cell>
          <cell r="K568">
            <v>157491.32</v>
          </cell>
        </row>
        <row r="569">
          <cell r="B569">
            <v>5113</v>
          </cell>
          <cell r="C569" t="str">
            <v>0-1340-0000-0000</v>
          </cell>
          <cell r="D569" t="str">
            <v>COMPENSACIONES</v>
          </cell>
          <cell r="E569">
            <v>0</v>
          </cell>
          <cell r="F569">
            <v>108598.37</v>
          </cell>
          <cell r="G569">
            <v>0</v>
          </cell>
          <cell r="H569">
            <v>108598.37</v>
          </cell>
          <cell r="I569">
            <v>5</v>
          </cell>
          <cell r="J569">
            <v>5</v>
          </cell>
          <cell r="K569">
            <v>108598.37</v>
          </cell>
        </row>
        <row r="570">
          <cell r="B570">
            <v>5113</v>
          </cell>
          <cell r="C570" t="str">
            <v>0-1341-0000-0000</v>
          </cell>
          <cell r="D570" t="str">
            <v>COMPENSACIONES</v>
          </cell>
          <cell r="E570">
            <v>0</v>
          </cell>
          <cell r="F570">
            <v>61627.69</v>
          </cell>
          <cell r="G570">
            <v>0</v>
          </cell>
          <cell r="H570">
            <v>61627.69</v>
          </cell>
          <cell r="I570">
            <v>6</v>
          </cell>
          <cell r="J570">
            <v>6</v>
          </cell>
          <cell r="K570">
            <v>61627.69</v>
          </cell>
        </row>
        <row r="571">
          <cell r="B571">
            <v>5113</v>
          </cell>
          <cell r="C571" t="str">
            <v>0-1342-0000-0000</v>
          </cell>
          <cell r="D571" t="str">
            <v>RETRIBUCIONES POR ACTIVIDADES ESPECIALES</v>
          </cell>
          <cell r="E571">
            <v>0</v>
          </cell>
          <cell r="F571">
            <v>46970.68</v>
          </cell>
          <cell r="G571">
            <v>0</v>
          </cell>
          <cell r="H571">
            <v>46970.68</v>
          </cell>
          <cell r="I571">
            <v>6</v>
          </cell>
          <cell r="J571">
            <v>6</v>
          </cell>
          <cell r="K571">
            <v>46970.68</v>
          </cell>
        </row>
        <row r="572">
          <cell r="B572">
            <v>5114</v>
          </cell>
          <cell r="C572" t="str">
            <v>0-0000-0000-0000</v>
          </cell>
          <cell r="D572" t="str">
            <v>SEGURIDAD SOCIAL</v>
          </cell>
          <cell r="E572">
            <v>0</v>
          </cell>
          <cell r="F572">
            <v>9770391.25</v>
          </cell>
          <cell r="G572">
            <v>0</v>
          </cell>
          <cell r="H572">
            <v>9770391.25</v>
          </cell>
          <cell r="I572">
            <v>4</v>
          </cell>
          <cell r="J572">
            <v>4</v>
          </cell>
          <cell r="K572">
            <v>9770391.25</v>
          </cell>
        </row>
        <row r="573">
          <cell r="B573">
            <v>5114</v>
          </cell>
          <cell r="C573" t="str">
            <v>0-1410-0000-0000</v>
          </cell>
          <cell r="D573" t="str">
            <v>APORTACIONES DE SEGURIDAD SOCIAL</v>
          </cell>
          <cell r="E573">
            <v>0</v>
          </cell>
          <cell r="F573">
            <v>3988313.03</v>
          </cell>
          <cell r="G573">
            <v>0</v>
          </cell>
          <cell r="H573">
            <v>3988313.03</v>
          </cell>
          <cell r="I573">
            <v>5</v>
          </cell>
          <cell r="J573">
            <v>5</v>
          </cell>
          <cell r="K573">
            <v>3988313.03</v>
          </cell>
        </row>
        <row r="574">
          <cell r="B574">
            <v>5114</v>
          </cell>
          <cell r="C574" t="str">
            <v>0-1411-0000-0000</v>
          </cell>
          <cell r="D574" t="str">
            <v>APORTACIONES DE SEGURIDAD SOCIAL</v>
          </cell>
          <cell r="E574">
            <v>0</v>
          </cell>
          <cell r="F574">
            <v>3988313.03</v>
          </cell>
          <cell r="G574">
            <v>0</v>
          </cell>
          <cell r="H574">
            <v>3988313.03</v>
          </cell>
          <cell r="I574">
            <v>6</v>
          </cell>
          <cell r="J574">
            <v>6</v>
          </cell>
          <cell r="K574">
            <v>3988313.03</v>
          </cell>
        </row>
        <row r="575">
          <cell r="B575">
            <v>5114</v>
          </cell>
          <cell r="C575" t="str">
            <v>0-1420-0000-0000</v>
          </cell>
          <cell r="D575" t="str">
            <v>APORTACIONES A FONDOS DE VIVIENDAS</v>
          </cell>
          <cell r="E575">
            <v>0</v>
          </cell>
          <cell r="F575">
            <v>2361581.94</v>
          </cell>
          <cell r="G575">
            <v>0</v>
          </cell>
          <cell r="H575">
            <v>2361581.94</v>
          </cell>
          <cell r="I575">
            <v>5</v>
          </cell>
          <cell r="J575">
            <v>5</v>
          </cell>
          <cell r="K575">
            <v>2361581.94</v>
          </cell>
        </row>
        <row r="576">
          <cell r="B576">
            <v>5114</v>
          </cell>
          <cell r="C576" t="str">
            <v>0-1421-0000-0000</v>
          </cell>
          <cell r="D576" t="str">
            <v>APORTACIONES A FONDOS DE VIVIENDAS</v>
          </cell>
          <cell r="E576">
            <v>0</v>
          </cell>
          <cell r="F576">
            <v>2361581.94</v>
          </cell>
          <cell r="G576">
            <v>0</v>
          </cell>
          <cell r="H576">
            <v>2361581.94</v>
          </cell>
          <cell r="I576">
            <v>6</v>
          </cell>
          <cell r="J576">
            <v>6</v>
          </cell>
          <cell r="K576">
            <v>2361581.94</v>
          </cell>
        </row>
        <row r="577">
          <cell r="B577">
            <v>5114</v>
          </cell>
          <cell r="C577" t="str">
            <v>0-1430-0000-0000</v>
          </cell>
          <cell r="D577" t="str">
            <v>APORTACIONES AL SISTEMA DE RETIRO</v>
          </cell>
          <cell r="E577">
            <v>0</v>
          </cell>
          <cell r="F577">
            <v>3420496.28</v>
          </cell>
          <cell r="G577">
            <v>0</v>
          </cell>
          <cell r="H577">
            <v>3420496.28</v>
          </cell>
          <cell r="I577">
            <v>5</v>
          </cell>
          <cell r="J577">
            <v>5</v>
          </cell>
          <cell r="K577">
            <v>3420496.28</v>
          </cell>
        </row>
        <row r="578">
          <cell r="B578">
            <v>5114</v>
          </cell>
          <cell r="C578" t="str">
            <v>0-1431-0000-0000</v>
          </cell>
          <cell r="D578" t="str">
            <v>APORTACIONES AL SISTEMA DE RETIRO</v>
          </cell>
          <cell r="E578">
            <v>0</v>
          </cell>
          <cell r="F578">
            <v>3420496.28</v>
          </cell>
          <cell r="G578">
            <v>0</v>
          </cell>
          <cell r="H578">
            <v>3420496.28</v>
          </cell>
          <cell r="I578">
            <v>6</v>
          </cell>
          <cell r="J578">
            <v>6</v>
          </cell>
          <cell r="K578">
            <v>3420496.28</v>
          </cell>
        </row>
        <row r="579">
          <cell r="B579">
            <v>5115</v>
          </cell>
          <cell r="C579" t="str">
            <v>0-0000-0000-0000</v>
          </cell>
          <cell r="D579" t="str">
            <v>OTRAS PRESTACIONES SOCIALES Y ECONÓMICAS</v>
          </cell>
          <cell r="E579">
            <v>0</v>
          </cell>
          <cell r="F579">
            <v>5080252.79</v>
          </cell>
          <cell r="G579">
            <v>0</v>
          </cell>
          <cell r="H579">
            <v>5080252.79</v>
          </cell>
          <cell r="I579">
            <v>4</v>
          </cell>
          <cell r="J579">
            <v>4</v>
          </cell>
          <cell r="K579">
            <v>5080252.79</v>
          </cell>
        </row>
        <row r="580">
          <cell r="B580">
            <v>5115</v>
          </cell>
          <cell r="C580" t="str">
            <v>0-1510-0000-0000</v>
          </cell>
          <cell r="D580" t="str">
            <v>CUOTAS PARA EL FONDO DE AHORRO</v>
          </cell>
          <cell r="E580">
            <v>0</v>
          </cell>
          <cell r="F580">
            <v>360345</v>
          </cell>
          <cell r="G580">
            <v>0</v>
          </cell>
          <cell r="H580">
            <v>360345</v>
          </cell>
          <cell r="I580">
            <v>5</v>
          </cell>
          <cell r="J580">
            <v>5</v>
          </cell>
          <cell r="K580">
            <v>360345</v>
          </cell>
        </row>
        <row r="581">
          <cell r="B581">
            <v>5115</v>
          </cell>
          <cell r="C581" t="str">
            <v>0-1511-0000-0000</v>
          </cell>
          <cell r="D581" t="str">
            <v>CUOTAS PARA EL FONDO DE AHORRO</v>
          </cell>
          <cell r="E581">
            <v>0</v>
          </cell>
          <cell r="F581">
            <v>360345</v>
          </cell>
          <cell r="G581">
            <v>0</v>
          </cell>
          <cell r="H581">
            <v>360345</v>
          </cell>
          <cell r="I581">
            <v>6</v>
          </cell>
          <cell r="J581">
            <v>6</v>
          </cell>
          <cell r="K581">
            <v>360345</v>
          </cell>
        </row>
        <row r="582">
          <cell r="B582">
            <v>5115</v>
          </cell>
          <cell r="C582" t="str">
            <v>0-1520-0000-0000</v>
          </cell>
          <cell r="D582" t="str">
            <v>INDEMNIZACIONES</v>
          </cell>
          <cell r="E582">
            <v>0</v>
          </cell>
          <cell r="F582">
            <v>205620.35</v>
          </cell>
          <cell r="G582">
            <v>0</v>
          </cell>
          <cell r="H582">
            <v>205620.35</v>
          </cell>
          <cell r="I582">
            <v>5</v>
          </cell>
          <cell r="J582">
            <v>5</v>
          </cell>
          <cell r="K582">
            <v>205620.35</v>
          </cell>
        </row>
        <row r="583">
          <cell r="B583">
            <v>5115</v>
          </cell>
          <cell r="C583" t="str">
            <v>0-1521-0000-0000</v>
          </cell>
          <cell r="D583" t="str">
            <v>INDEMNIZACIONES</v>
          </cell>
          <cell r="E583">
            <v>0</v>
          </cell>
          <cell r="F583">
            <v>205620.35</v>
          </cell>
          <cell r="G583">
            <v>0</v>
          </cell>
          <cell r="H583">
            <v>205620.35</v>
          </cell>
          <cell r="I583">
            <v>6</v>
          </cell>
          <cell r="J583">
            <v>6</v>
          </cell>
          <cell r="K583">
            <v>205620.35</v>
          </cell>
        </row>
        <row r="584">
          <cell r="B584">
            <v>5115</v>
          </cell>
          <cell r="C584" t="str">
            <v>0-1540-0000-0000</v>
          </cell>
          <cell r="D584" t="str">
            <v>PRESTACIONES CONTRACTUALES</v>
          </cell>
          <cell r="E584">
            <v>0</v>
          </cell>
          <cell r="F584">
            <v>3311720.72</v>
          </cell>
          <cell r="G584">
            <v>0</v>
          </cell>
          <cell r="H584">
            <v>3311720.72</v>
          </cell>
          <cell r="I584">
            <v>5</v>
          </cell>
          <cell r="J584">
            <v>5</v>
          </cell>
          <cell r="K584">
            <v>3311720.72</v>
          </cell>
        </row>
        <row r="585">
          <cell r="B585">
            <v>5115</v>
          </cell>
          <cell r="C585" t="str">
            <v>0-1542-0000-0000</v>
          </cell>
          <cell r="D585" t="str">
            <v>AYUDAS P/GASTOS DE DEFUNCION</v>
          </cell>
          <cell r="E585">
            <v>0</v>
          </cell>
          <cell r="F585">
            <v>30000</v>
          </cell>
          <cell r="G585">
            <v>0</v>
          </cell>
          <cell r="H585">
            <v>30000</v>
          </cell>
          <cell r="I585">
            <v>6</v>
          </cell>
          <cell r="J585">
            <v>6</v>
          </cell>
          <cell r="K585">
            <v>30000</v>
          </cell>
        </row>
        <row r="586">
          <cell r="B586">
            <v>5115</v>
          </cell>
          <cell r="C586" t="str">
            <v>0-1545-0000-0000</v>
          </cell>
          <cell r="D586" t="str">
            <v>AYUDA PARA DESPENSA</v>
          </cell>
          <cell r="E586">
            <v>0</v>
          </cell>
          <cell r="F586">
            <v>2823720</v>
          </cell>
          <cell r="G586">
            <v>0</v>
          </cell>
          <cell r="H586">
            <v>2823720</v>
          </cell>
          <cell r="I586">
            <v>6</v>
          </cell>
          <cell r="J586">
            <v>6</v>
          </cell>
          <cell r="K586">
            <v>2823720</v>
          </cell>
        </row>
        <row r="587">
          <cell r="B587">
            <v>5115</v>
          </cell>
          <cell r="C587" t="str">
            <v>0-1548-0000-0000</v>
          </cell>
          <cell r="D587" t="str">
            <v>AYUDA PARA 10 DE MAYO</v>
          </cell>
          <cell r="E587">
            <v>0</v>
          </cell>
          <cell r="F587">
            <v>458000.72</v>
          </cell>
          <cell r="G587">
            <v>0</v>
          </cell>
          <cell r="H587">
            <v>458000.72</v>
          </cell>
          <cell r="I587">
            <v>6</v>
          </cell>
          <cell r="J587">
            <v>6</v>
          </cell>
          <cell r="K587">
            <v>458000.72</v>
          </cell>
        </row>
        <row r="588">
          <cell r="B588">
            <v>5115</v>
          </cell>
          <cell r="C588" t="str">
            <v>0-1590-0000-0000</v>
          </cell>
          <cell r="D588" t="str">
            <v>OTRAS PRESTACIONES SOCIALES Y ECONOMICAS</v>
          </cell>
          <cell r="E588">
            <v>0</v>
          </cell>
          <cell r="F588">
            <v>1202566.72</v>
          </cell>
          <cell r="G588">
            <v>0</v>
          </cell>
          <cell r="H588">
            <v>1202566.72</v>
          </cell>
          <cell r="I588">
            <v>5</v>
          </cell>
          <cell r="J588">
            <v>5</v>
          </cell>
          <cell r="K588">
            <v>1202566.72</v>
          </cell>
        </row>
        <row r="589">
          <cell r="B589">
            <v>5115</v>
          </cell>
          <cell r="C589" t="str">
            <v>0-1591-0000-0000</v>
          </cell>
          <cell r="D589" t="str">
            <v>APOYO FAMILIAR</v>
          </cell>
          <cell r="E589">
            <v>0</v>
          </cell>
          <cell r="F589">
            <v>6000</v>
          </cell>
          <cell r="G589">
            <v>0</v>
          </cell>
          <cell r="H589">
            <v>6000</v>
          </cell>
          <cell r="I589">
            <v>6</v>
          </cell>
          <cell r="J589">
            <v>6</v>
          </cell>
          <cell r="K589">
            <v>6000</v>
          </cell>
        </row>
        <row r="590">
          <cell r="B590">
            <v>5115</v>
          </cell>
          <cell r="C590" t="str">
            <v>0-1597-0000-0000</v>
          </cell>
          <cell r="D590" t="str">
            <v>SUBSIDIO PARA CUOTAS A CARGO DEL PATRON</v>
          </cell>
          <cell r="E590">
            <v>0</v>
          </cell>
          <cell r="F590">
            <v>1161133.21</v>
          </cell>
          <cell r="G590">
            <v>0</v>
          </cell>
          <cell r="H590">
            <v>1161133.21</v>
          </cell>
          <cell r="I590">
            <v>6</v>
          </cell>
          <cell r="J590">
            <v>6</v>
          </cell>
          <cell r="K590">
            <v>1161133.21</v>
          </cell>
        </row>
        <row r="591">
          <cell r="B591">
            <v>5115</v>
          </cell>
          <cell r="C591" t="str">
            <v>0-1599-0000-0000</v>
          </cell>
          <cell r="D591" t="str">
            <v>OTRAS PRESTACIONES SOCIALES Y ECONOMICAS</v>
          </cell>
          <cell r="E591">
            <v>0</v>
          </cell>
          <cell r="F591">
            <v>35433.51</v>
          </cell>
          <cell r="G591">
            <v>0</v>
          </cell>
          <cell r="H591">
            <v>35433.51</v>
          </cell>
          <cell r="I591">
            <v>6</v>
          </cell>
          <cell r="J591">
            <v>6</v>
          </cell>
          <cell r="K591">
            <v>35433.51</v>
          </cell>
        </row>
        <row r="592">
          <cell r="B592">
            <v>5120</v>
          </cell>
          <cell r="C592" t="str">
            <v>0-0000-0000-0000</v>
          </cell>
          <cell r="D592" t="str">
            <v>MATERIALES Y SUMINISTROS</v>
          </cell>
          <cell r="E592">
            <v>0</v>
          </cell>
          <cell r="F592">
            <v>4568718.8600000003</v>
          </cell>
          <cell r="G592">
            <v>13740.08</v>
          </cell>
          <cell r="H592">
            <v>4554978.78</v>
          </cell>
          <cell r="I592">
            <v>3</v>
          </cell>
          <cell r="J592">
            <v>3</v>
          </cell>
          <cell r="K592">
            <v>4554978.78</v>
          </cell>
        </row>
        <row r="593">
          <cell r="B593">
            <v>5121</v>
          </cell>
          <cell r="C593" t="str">
            <v>0-0000-0000-0000</v>
          </cell>
          <cell r="D593" t="str">
            <v>MATERIALES DE ADMINISTRACIÓN, EMISIÓN DE</v>
          </cell>
          <cell r="E593">
            <v>0</v>
          </cell>
          <cell r="F593">
            <v>1213563.71</v>
          </cell>
          <cell r="G593">
            <v>0</v>
          </cell>
          <cell r="H593">
            <v>1213563.71</v>
          </cell>
          <cell r="I593">
            <v>4</v>
          </cell>
          <cell r="J593">
            <v>4</v>
          </cell>
          <cell r="K593">
            <v>1213563.71</v>
          </cell>
        </row>
        <row r="594">
          <cell r="B594">
            <v>5121</v>
          </cell>
          <cell r="C594" t="str">
            <v>0-2110-0000-0000</v>
          </cell>
          <cell r="D594" t="str">
            <v>MATERIALES Y UTILES DE OFICINA</v>
          </cell>
          <cell r="E594">
            <v>0</v>
          </cell>
          <cell r="F594">
            <v>494129.95</v>
          </cell>
          <cell r="G594">
            <v>0</v>
          </cell>
          <cell r="H594">
            <v>494129.95</v>
          </cell>
          <cell r="I594">
            <v>5</v>
          </cell>
          <cell r="J594">
            <v>5</v>
          </cell>
          <cell r="K594">
            <v>494129.95</v>
          </cell>
        </row>
        <row r="595">
          <cell r="B595">
            <v>5121</v>
          </cell>
          <cell r="C595" t="str">
            <v>0-2111-0000-0000</v>
          </cell>
          <cell r="D595" t="str">
            <v>MATERIALES Y UTILES DE OFICINA</v>
          </cell>
          <cell r="E595">
            <v>0</v>
          </cell>
          <cell r="F595">
            <v>202880.34</v>
          </cell>
          <cell r="G595">
            <v>0</v>
          </cell>
          <cell r="H595">
            <v>202880.34</v>
          </cell>
          <cell r="I595">
            <v>6</v>
          </cell>
          <cell r="J595">
            <v>6</v>
          </cell>
          <cell r="K595">
            <v>202880.34</v>
          </cell>
        </row>
        <row r="596">
          <cell r="B596">
            <v>5121</v>
          </cell>
          <cell r="C596" t="str">
            <v>0-2111-0001-0000</v>
          </cell>
          <cell r="D596" t="str">
            <v>PAPELERIA</v>
          </cell>
          <cell r="E596">
            <v>0</v>
          </cell>
          <cell r="F596">
            <v>202880.34</v>
          </cell>
          <cell r="G596">
            <v>0</v>
          </cell>
          <cell r="H596">
            <v>202880.34</v>
          </cell>
          <cell r="I596">
            <v>7</v>
          </cell>
          <cell r="J596">
            <v>7</v>
          </cell>
          <cell r="K596">
            <v>202880.34</v>
          </cell>
        </row>
        <row r="597">
          <cell r="B597">
            <v>5121</v>
          </cell>
          <cell r="C597" t="str">
            <v>0-2112-0000-0000</v>
          </cell>
          <cell r="D597" t="str">
            <v>EQUIPO MENOR</v>
          </cell>
          <cell r="E597">
            <v>0</v>
          </cell>
          <cell r="F597">
            <v>291249.61</v>
          </cell>
          <cell r="G597">
            <v>0</v>
          </cell>
          <cell r="H597">
            <v>291249.61</v>
          </cell>
          <cell r="I597">
            <v>6</v>
          </cell>
          <cell r="J597">
            <v>6</v>
          </cell>
          <cell r="K597">
            <v>291249.61</v>
          </cell>
        </row>
        <row r="598">
          <cell r="B598">
            <v>5121</v>
          </cell>
          <cell r="C598" t="str">
            <v>0-2140-0000-0000</v>
          </cell>
          <cell r="D598" t="str">
            <v>MAT Y UTILES DE TEC D INF Y COMUNICA</v>
          </cell>
          <cell r="E598">
            <v>0</v>
          </cell>
          <cell r="F598">
            <v>152101.26999999999</v>
          </cell>
          <cell r="G598">
            <v>0</v>
          </cell>
          <cell r="H598">
            <v>152101.26999999999</v>
          </cell>
          <cell r="I598">
            <v>5</v>
          </cell>
          <cell r="J598">
            <v>5</v>
          </cell>
          <cell r="K598">
            <v>152101.26999999999</v>
          </cell>
        </row>
        <row r="599">
          <cell r="B599">
            <v>5121</v>
          </cell>
          <cell r="C599" t="str">
            <v>0-2141-0000-0000</v>
          </cell>
          <cell r="D599" t="str">
            <v>MAT Y UTILES DE TEC D INF Y COMUNICA</v>
          </cell>
          <cell r="E599">
            <v>0</v>
          </cell>
          <cell r="F599">
            <v>152101.26999999999</v>
          </cell>
          <cell r="G599">
            <v>0</v>
          </cell>
          <cell r="H599">
            <v>152101.26999999999</v>
          </cell>
          <cell r="I599">
            <v>6</v>
          </cell>
          <cell r="J599">
            <v>6</v>
          </cell>
          <cell r="K599">
            <v>152101.26999999999</v>
          </cell>
        </row>
        <row r="600">
          <cell r="B600">
            <v>5121</v>
          </cell>
          <cell r="C600" t="str">
            <v>0-2150-0000-0000</v>
          </cell>
          <cell r="D600" t="str">
            <v>MATERIAL IMPRESO E INFORMACION DIGITAL</v>
          </cell>
          <cell r="E600">
            <v>0</v>
          </cell>
          <cell r="F600">
            <v>13952</v>
          </cell>
          <cell r="G600">
            <v>0</v>
          </cell>
          <cell r="H600">
            <v>13952</v>
          </cell>
          <cell r="I600">
            <v>5</v>
          </cell>
          <cell r="J600">
            <v>5</v>
          </cell>
          <cell r="K600">
            <v>13952</v>
          </cell>
        </row>
        <row r="601">
          <cell r="B601">
            <v>5121</v>
          </cell>
          <cell r="C601" t="str">
            <v>0-2151-0000-0000</v>
          </cell>
          <cell r="D601" t="str">
            <v>MATERIAL IMPRESO E INFORMACION DIGITAL</v>
          </cell>
          <cell r="E601">
            <v>0</v>
          </cell>
          <cell r="F601">
            <v>13952</v>
          </cell>
          <cell r="G601">
            <v>0</v>
          </cell>
          <cell r="H601">
            <v>13952</v>
          </cell>
          <cell r="I601">
            <v>6</v>
          </cell>
          <cell r="J601">
            <v>6</v>
          </cell>
          <cell r="K601">
            <v>13952</v>
          </cell>
        </row>
        <row r="602">
          <cell r="B602">
            <v>5121</v>
          </cell>
          <cell r="C602" t="str">
            <v>0-2160-0000-0000</v>
          </cell>
          <cell r="D602" t="str">
            <v>MATERIAL DE LIMPIEZA</v>
          </cell>
          <cell r="E602">
            <v>0</v>
          </cell>
          <cell r="F602">
            <v>457348.07</v>
          </cell>
          <cell r="G602">
            <v>0</v>
          </cell>
          <cell r="H602">
            <v>457348.07</v>
          </cell>
          <cell r="I602">
            <v>5</v>
          </cell>
          <cell r="J602">
            <v>5</v>
          </cell>
          <cell r="K602">
            <v>457348.07</v>
          </cell>
        </row>
        <row r="603">
          <cell r="B603">
            <v>5121</v>
          </cell>
          <cell r="C603" t="str">
            <v>0-2161-0000-0000</v>
          </cell>
          <cell r="D603" t="str">
            <v>MATERIAL DE LIMPIEZA</v>
          </cell>
          <cell r="E603">
            <v>0</v>
          </cell>
          <cell r="F603">
            <v>457348.07</v>
          </cell>
          <cell r="G603">
            <v>0</v>
          </cell>
          <cell r="H603">
            <v>457348.07</v>
          </cell>
          <cell r="I603">
            <v>6</v>
          </cell>
          <cell r="J603">
            <v>6</v>
          </cell>
          <cell r="K603">
            <v>457348.07</v>
          </cell>
        </row>
        <row r="604">
          <cell r="B604">
            <v>5121</v>
          </cell>
          <cell r="C604" t="str">
            <v>0-2170-0000-0000</v>
          </cell>
          <cell r="D604" t="str">
            <v>MATERIALES Y UTILES DE ENSEÑANZA</v>
          </cell>
          <cell r="E604">
            <v>0</v>
          </cell>
          <cell r="F604">
            <v>96032.42</v>
          </cell>
          <cell r="G604">
            <v>0</v>
          </cell>
          <cell r="H604">
            <v>96032.42</v>
          </cell>
          <cell r="I604">
            <v>5</v>
          </cell>
          <cell r="J604">
            <v>5</v>
          </cell>
          <cell r="K604">
            <v>96032.42</v>
          </cell>
        </row>
        <row r="605">
          <cell r="B605">
            <v>5121</v>
          </cell>
          <cell r="C605" t="str">
            <v>0-2171-0000-0000</v>
          </cell>
          <cell r="D605" t="str">
            <v>MATERIAL DIDACTICO Y DE APOYO INFORMATIV</v>
          </cell>
          <cell r="E605">
            <v>0</v>
          </cell>
          <cell r="F605">
            <v>96032.42</v>
          </cell>
          <cell r="G605">
            <v>0</v>
          </cell>
          <cell r="H605">
            <v>96032.42</v>
          </cell>
          <cell r="I605">
            <v>6</v>
          </cell>
          <cell r="J605">
            <v>6</v>
          </cell>
          <cell r="K605">
            <v>96032.42</v>
          </cell>
        </row>
        <row r="606">
          <cell r="B606">
            <v>5121</v>
          </cell>
          <cell r="C606" t="str">
            <v>0-2171-0001-0000</v>
          </cell>
          <cell r="D606" t="str">
            <v>MATERIAL DIDACTICO</v>
          </cell>
          <cell r="E606">
            <v>0</v>
          </cell>
          <cell r="F606">
            <v>96032.42</v>
          </cell>
          <cell r="G606">
            <v>0</v>
          </cell>
          <cell r="H606">
            <v>96032.42</v>
          </cell>
          <cell r="I606">
            <v>7</v>
          </cell>
          <cell r="J606">
            <v>7</v>
          </cell>
          <cell r="K606">
            <v>96032.42</v>
          </cell>
        </row>
        <row r="607">
          <cell r="B607">
            <v>5122</v>
          </cell>
          <cell r="C607" t="str">
            <v>0-0000-0000-0000</v>
          </cell>
          <cell r="D607" t="str">
            <v>ALIMENTOS Y UTENSILIOS</v>
          </cell>
          <cell r="E607">
            <v>0</v>
          </cell>
          <cell r="F607">
            <v>1537063.14</v>
          </cell>
          <cell r="G607">
            <v>6701.95</v>
          </cell>
          <cell r="H607">
            <v>1530361.19</v>
          </cell>
          <cell r="I607">
            <v>4</v>
          </cell>
          <cell r="J607">
            <v>4</v>
          </cell>
          <cell r="K607">
            <v>1530361.19</v>
          </cell>
        </row>
        <row r="608">
          <cell r="B608">
            <v>5122</v>
          </cell>
          <cell r="C608" t="str">
            <v>0-2210-0000-0000</v>
          </cell>
          <cell r="D608" t="str">
            <v>PRODUCTOS ALIMENTICIOS PARA PERSONAS</v>
          </cell>
          <cell r="E608">
            <v>0</v>
          </cell>
          <cell r="F608">
            <v>1525354.13</v>
          </cell>
          <cell r="G608">
            <v>6701.95</v>
          </cell>
          <cell r="H608">
            <v>1518652.18</v>
          </cell>
          <cell r="I608">
            <v>5</v>
          </cell>
          <cell r="J608">
            <v>5</v>
          </cell>
          <cell r="K608">
            <v>1518652.18</v>
          </cell>
        </row>
        <row r="609">
          <cell r="B609">
            <v>5122</v>
          </cell>
          <cell r="C609" t="str">
            <v>0-2211-0000-0000</v>
          </cell>
          <cell r="D609" t="str">
            <v>PRODUCTOS ALIMENTICIOS PARA PERSONAS</v>
          </cell>
          <cell r="E609">
            <v>0</v>
          </cell>
          <cell r="F609">
            <v>2958</v>
          </cell>
          <cell r="G609">
            <v>0</v>
          </cell>
          <cell r="H609">
            <v>2958</v>
          </cell>
          <cell r="I609">
            <v>6</v>
          </cell>
          <cell r="J609">
            <v>6</v>
          </cell>
          <cell r="K609">
            <v>2958</v>
          </cell>
        </row>
        <row r="610">
          <cell r="B610">
            <v>5122</v>
          </cell>
          <cell r="C610" t="str">
            <v>0-2212-0000-0000</v>
          </cell>
          <cell r="D610" t="str">
            <v>PRUDUCTOS ALIMENTICIOS PARA PREPARAR ALI</v>
          </cell>
          <cell r="E610">
            <v>0</v>
          </cell>
          <cell r="F610">
            <v>1522396.13</v>
          </cell>
          <cell r="G610">
            <v>6701.95</v>
          </cell>
          <cell r="H610">
            <v>1515694.18</v>
          </cell>
          <cell r="I610">
            <v>6</v>
          </cell>
          <cell r="J610">
            <v>6</v>
          </cell>
          <cell r="K610">
            <v>1515694.18</v>
          </cell>
        </row>
        <row r="611">
          <cell r="B611">
            <v>5122</v>
          </cell>
          <cell r="C611" t="str">
            <v>0-2220-0000-0000</v>
          </cell>
          <cell r="D611" t="str">
            <v>PRODUCTOS ALIMENTICIOS PARA ANIMALES</v>
          </cell>
          <cell r="E611">
            <v>0</v>
          </cell>
          <cell r="F611">
            <v>552</v>
          </cell>
          <cell r="G611">
            <v>0</v>
          </cell>
          <cell r="H611">
            <v>552</v>
          </cell>
          <cell r="I611">
            <v>5</v>
          </cell>
          <cell r="J611">
            <v>5</v>
          </cell>
          <cell r="K611">
            <v>552</v>
          </cell>
        </row>
        <row r="612">
          <cell r="B612">
            <v>5122</v>
          </cell>
          <cell r="C612" t="str">
            <v>0-2221-0000-0000</v>
          </cell>
          <cell r="D612" t="str">
            <v>PRODUCTOS ALIMENTICIOS PARA ANIMALES</v>
          </cell>
          <cell r="E612">
            <v>0</v>
          </cell>
          <cell r="F612">
            <v>552</v>
          </cell>
          <cell r="G612">
            <v>0</v>
          </cell>
          <cell r="H612">
            <v>552</v>
          </cell>
          <cell r="I612">
            <v>6</v>
          </cell>
          <cell r="J612">
            <v>6</v>
          </cell>
          <cell r="K612">
            <v>552</v>
          </cell>
        </row>
        <row r="613">
          <cell r="B613">
            <v>5122</v>
          </cell>
          <cell r="C613" t="str">
            <v>0-2230-0000-0000</v>
          </cell>
          <cell r="D613" t="str">
            <v>UTENCILIOS PARA EL SERVICIO DE ALIMEN</v>
          </cell>
          <cell r="E613">
            <v>0</v>
          </cell>
          <cell r="F613">
            <v>11157.01</v>
          </cell>
          <cell r="G613">
            <v>0</v>
          </cell>
          <cell r="H613">
            <v>11157.01</v>
          </cell>
          <cell r="I613">
            <v>5</v>
          </cell>
          <cell r="J613">
            <v>5</v>
          </cell>
          <cell r="K613">
            <v>11157.01</v>
          </cell>
        </row>
        <row r="614">
          <cell r="B614">
            <v>5122</v>
          </cell>
          <cell r="C614" t="str">
            <v>0-2231-0000-0000</v>
          </cell>
          <cell r="D614" t="str">
            <v>UTENCILIOS PARA EL SERVICIO DE ALIMEN</v>
          </cell>
          <cell r="E614">
            <v>0</v>
          </cell>
          <cell r="F614">
            <v>11157.01</v>
          </cell>
          <cell r="G614">
            <v>0</v>
          </cell>
          <cell r="H614">
            <v>11157.01</v>
          </cell>
          <cell r="I614">
            <v>6</v>
          </cell>
          <cell r="J614">
            <v>6</v>
          </cell>
          <cell r="K614">
            <v>11157.01</v>
          </cell>
        </row>
        <row r="615">
          <cell r="B615">
            <v>5124</v>
          </cell>
          <cell r="C615" t="str">
            <v>0-0000-0000-0000</v>
          </cell>
          <cell r="D615" t="str">
            <v>MATERIALES Y ARTÍCULOS DE CONSTRUCCIÓN Y</v>
          </cell>
          <cell r="E615">
            <v>0</v>
          </cell>
          <cell r="F615">
            <v>580787.75</v>
          </cell>
          <cell r="G615">
            <v>6421.98</v>
          </cell>
          <cell r="H615">
            <v>574365.77</v>
          </cell>
          <cell r="I615">
            <v>4</v>
          </cell>
          <cell r="J615">
            <v>4</v>
          </cell>
          <cell r="K615">
            <v>574365.77</v>
          </cell>
        </row>
        <row r="616">
          <cell r="B616">
            <v>5124</v>
          </cell>
          <cell r="C616" t="str">
            <v>0-2410-0000-0000</v>
          </cell>
          <cell r="D616" t="str">
            <v>PRODUCTOS MINERALES NO METALICOS</v>
          </cell>
          <cell r="E616">
            <v>0</v>
          </cell>
          <cell r="F616">
            <v>8134</v>
          </cell>
          <cell r="G616">
            <v>0</v>
          </cell>
          <cell r="H616">
            <v>8134</v>
          </cell>
          <cell r="I616">
            <v>5</v>
          </cell>
          <cell r="J616">
            <v>5</v>
          </cell>
          <cell r="K616">
            <v>8134</v>
          </cell>
        </row>
        <row r="617">
          <cell r="B617">
            <v>5124</v>
          </cell>
          <cell r="C617" t="str">
            <v>0-2411-0000-0000</v>
          </cell>
          <cell r="D617" t="str">
            <v>PRODUCTOS MINERALES NO METALICOS</v>
          </cell>
          <cell r="E617">
            <v>0</v>
          </cell>
          <cell r="F617">
            <v>8134</v>
          </cell>
          <cell r="G617">
            <v>0</v>
          </cell>
          <cell r="H617">
            <v>8134</v>
          </cell>
          <cell r="I617">
            <v>6</v>
          </cell>
          <cell r="J617">
            <v>6</v>
          </cell>
          <cell r="K617">
            <v>8134</v>
          </cell>
        </row>
        <row r="618">
          <cell r="B618">
            <v>5124</v>
          </cell>
          <cell r="C618" t="str">
            <v>0-2420-0000-0000</v>
          </cell>
          <cell r="D618" t="str">
            <v>CEMENTO Y PRODUCTOS DE CONCRETO</v>
          </cell>
          <cell r="E618">
            <v>0</v>
          </cell>
          <cell r="F618">
            <v>22995.040000000001</v>
          </cell>
          <cell r="G618">
            <v>0</v>
          </cell>
          <cell r="H618">
            <v>22995.040000000001</v>
          </cell>
          <cell r="I618">
            <v>5</v>
          </cell>
          <cell r="J618">
            <v>5</v>
          </cell>
          <cell r="K618">
            <v>22995.040000000001</v>
          </cell>
        </row>
        <row r="619">
          <cell r="B619">
            <v>5124</v>
          </cell>
          <cell r="C619" t="str">
            <v>0-2421-0000-0000</v>
          </cell>
          <cell r="D619" t="str">
            <v>CEMENTO Y PRODUCTOS DE CONCRETO</v>
          </cell>
          <cell r="E619">
            <v>0</v>
          </cell>
          <cell r="F619">
            <v>22995.040000000001</v>
          </cell>
          <cell r="G619">
            <v>0</v>
          </cell>
          <cell r="H619">
            <v>22995.040000000001</v>
          </cell>
          <cell r="I619">
            <v>6</v>
          </cell>
          <cell r="J619">
            <v>6</v>
          </cell>
          <cell r="K619">
            <v>22995.040000000001</v>
          </cell>
        </row>
        <row r="620">
          <cell r="B620">
            <v>5124</v>
          </cell>
          <cell r="C620" t="str">
            <v>0-2430-0000-0000</v>
          </cell>
          <cell r="D620" t="str">
            <v>CAL YESO Y PRODUCTOS DE YESO</v>
          </cell>
          <cell r="E620">
            <v>0</v>
          </cell>
          <cell r="F620">
            <v>20161.45</v>
          </cell>
          <cell r="G620">
            <v>0</v>
          </cell>
          <cell r="H620">
            <v>20161.45</v>
          </cell>
          <cell r="I620">
            <v>5</v>
          </cell>
          <cell r="J620">
            <v>5</v>
          </cell>
          <cell r="K620">
            <v>20161.45</v>
          </cell>
        </row>
        <row r="621">
          <cell r="B621">
            <v>5124</v>
          </cell>
          <cell r="C621" t="str">
            <v>0-2431-0000-0000</v>
          </cell>
          <cell r="D621" t="str">
            <v>CAL YESO Y PRODUCTOS DE YESO</v>
          </cell>
          <cell r="E621">
            <v>0</v>
          </cell>
          <cell r="F621">
            <v>20161.45</v>
          </cell>
          <cell r="G621">
            <v>0</v>
          </cell>
          <cell r="H621">
            <v>20161.45</v>
          </cell>
          <cell r="I621">
            <v>6</v>
          </cell>
          <cell r="J621">
            <v>6</v>
          </cell>
          <cell r="K621">
            <v>20161.45</v>
          </cell>
        </row>
        <row r="622">
          <cell r="B622">
            <v>5124</v>
          </cell>
          <cell r="C622" t="str">
            <v>0-2440-0000-0000</v>
          </cell>
          <cell r="D622" t="str">
            <v>MADERA Y PRODUCTOS DE MADERA</v>
          </cell>
          <cell r="E622">
            <v>0</v>
          </cell>
          <cell r="F622">
            <v>7603.89</v>
          </cell>
          <cell r="G622">
            <v>0</v>
          </cell>
          <cell r="H622">
            <v>7603.89</v>
          </cell>
          <cell r="I622">
            <v>5</v>
          </cell>
          <cell r="J622">
            <v>5</v>
          </cell>
          <cell r="K622">
            <v>7603.89</v>
          </cell>
        </row>
        <row r="623">
          <cell r="B623">
            <v>5124</v>
          </cell>
          <cell r="C623" t="str">
            <v>0-2441-0000-0000</v>
          </cell>
          <cell r="D623" t="str">
            <v>MADERA Y PRODUCTOS DE MADERA</v>
          </cell>
          <cell r="E623">
            <v>0</v>
          </cell>
          <cell r="F623">
            <v>7603.89</v>
          </cell>
          <cell r="G623">
            <v>0</v>
          </cell>
          <cell r="H623">
            <v>7603.89</v>
          </cell>
          <cell r="I623">
            <v>6</v>
          </cell>
          <cell r="J623">
            <v>6</v>
          </cell>
          <cell r="K623">
            <v>7603.89</v>
          </cell>
        </row>
        <row r="624">
          <cell r="B624">
            <v>5124</v>
          </cell>
          <cell r="C624" t="str">
            <v>0-2450-0000-0000</v>
          </cell>
          <cell r="D624" t="str">
            <v>VIDRIO Y PRODUCTOS DE VIDRIO</v>
          </cell>
          <cell r="E624">
            <v>0</v>
          </cell>
          <cell r="F624">
            <v>260</v>
          </cell>
          <cell r="G624">
            <v>0</v>
          </cell>
          <cell r="H624">
            <v>260</v>
          </cell>
          <cell r="I624">
            <v>5</v>
          </cell>
          <cell r="J624">
            <v>5</v>
          </cell>
          <cell r="K624">
            <v>260</v>
          </cell>
        </row>
        <row r="625">
          <cell r="B625">
            <v>5124</v>
          </cell>
          <cell r="C625" t="str">
            <v>0-2451-0000-0000</v>
          </cell>
          <cell r="D625" t="str">
            <v>VIDRIO Y PRODUCTOS DE VIDRIO</v>
          </cell>
          <cell r="E625">
            <v>0</v>
          </cell>
          <cell r="F625">
            <v>260</v>
          </cell>
          <cell r="G625">
            <v>0</v>
          </cell>
          <cell r="H625">
            <v>260</v>
          </cell>
          <cell r="I625">
            <v>6</v>
          </cell>
          <cell r="J625">
            <v>6</v>
          </cell>
          <cell r="K625">
            <v>260</v>
          </cell>
        </row>
        <row r="626">
          <cell r="B626">
            <v>5124</v>
          </cell>
          <cell r="C626" t="str">
            <v>0-2460-0000-0000</v>
          </cell>
          <cell r="D626" t="str">
            <v>MATERIAL ELECTRICO Y ELECTRONICO</v>
          </cell>
          <cell r="E626">
            <v>0</v>
          </cell>
          <cell r="F626">
            <v>125283.04</v>
          </cell>
          <cell r="G626">
            <v>0</v>
          </cell>
          <cell r="H626">
            <v>125283.04</v>
          </cell>
          <cell r="I626">
            <v>5</v>
          </cell>
          <cell r="J626">
            <v>5</v>
          </cell>
          <cell r="K626">
            <v>125283.04</v>
          </cell>
        </row>
        <row r="627">
          <cell r="B627">
            <v>5124</v>
          </cell>
          <cell r="C627" t="str">
            <v>0-2461-0000-0000</v>
          </cell>
          <cell r="D627" t="str">
            <v>MATERIAL ELECTRICO Y ELECTRONICO</v>
          </cell>
          <cell r="E627">
            <v>0</v>
          </cell>
          <cell r="F627">
            <v>125283.04</v>
          </cell>
          <cell r="G627">
            <v>0</v>
          </cell>
          <cell r="H627">
            <v>125283.04</v>
          </cell>
          <cell r="I627">
            <v>6</v>
          </cell>
          <cell r="J627">
            <v>6</v>
          </cell>
          <cell r="K627">
            <v>125283.04</v>
          </cell>
        </row>
        <row r="628">
          <cell r="B628">
            <v>5124</v>
          </cell>
          <cell r="C628" t="str">
            <v>0-2470-0000-0000</v>
          </cell>
          <cell r="D628" t="str">
            <v>ARTICULOS METALICOS PARA LA CONSTRUCCION</v>
          </cell>
          <cell r="E628">
            <v>0</v>
          </cell>
          <cell r="F628">
            <v>115490.83</v>
          </cell>
          <cell r="G628">
            <v>108.04</v>
          </cell>
          <cell r="H628">
            <v>115382.79</v>
          </cell>
          <cell r="I628">
            <v>5</v>
          </cell>
          <cell r="J628">
            <v>5</v>
          </cell>
          <cell r="K628">
            <v>115382.79</v>
          </cell>
        </row>
        <row r="629">
          <cell r="B629">
            <v>5124</v>
          </cell>
          <cell r="C629" t="str">
            <v>0-2471-0000-0000</v>
          </cell>
          <cell r="D629" t="str">
            <v>ARTICULOS METALICOS PARA LA CONSTRUCCION</v>
          </cell>
          <cell r="E629">
            <v>0</v>
          </cell>
          <cell r="F629">
            <v>115490.83</v>
          </cell>
          <cell r="G629">
            <v>108.04</v>
          </cell>
          <cell r="H629">
            <v>115382.79</v>
          </cell>
          <cell r="I629">
            <v>6</v>
          </cell>
          <cell r="J629">
            <v>6</v>
          </cell>
          <cell r="K629">
            <v>115382.79</v>
          </cell>
        </row>
        <row r="630">
          <cell r="B630">
            <v>5124</v>
          </cell>
          <cell r="C630" t="str">
            <v>0-2480-0000-0000</v>
          </cell>
          <cell r="D630" t="str">
            <v>MATERIALES COMPLEMENTARIOS</v>
          </cell>
          <cell r="E630">
            <v>0</v>
          </cell>
          <cell r="F630">
            <v>174986.68</v>
          </cell>
          <cell r="G630">
            <v>6153.96</v>
          </cell>
          <cell r="H630">
            <v>168832.72</v>
          </cell>
          <cell r="I630">
            <v>5</v>
          </cell>
          <cell r="J630">
            <v>5</v>
          </cell>
          <cell r="K630">
            <v>168832.72</v>
          </cell>
        </row>
        <row r="631">
          <cell r="B631">
            <v>5124</v>
          </cell>
          <cell r="C631" t="str">
            <v>0-2481-0000-0000</v>
          </cell>
          <cell r="D631" t="str">
            <v>MATERIALES COMPLEMENTARIOS</v>
          </cell>
          <cell r="E631">
            <v>0</v>
          </cell>
          <cell r="F631">
            <v>174986.68</v>
          </cell>
          <cell r="G631">
            <v>6153.96</v>
          </cell>
          <cell r="H631">
            <v>168832.72</v>
          </cell>
          <cell r="I631">
            <v>6</v>
          </cell>
          <cell r="J631">
            <v>6</v>
          </cell>
          <cell r="K631">
            <v>168832.72</v>
          </cell>
        </row>
        <row r="632">
          <cell r="B632">
            <v>5124</v>
          </cell>
          <cell r="C632" t="str">
            <v>0-2481-0002-0000</v>
          </cell>
          <cell r="D632" t="str">
            <v>MAT/PARA MANUALID</v>
          </cell>
          <cell r="E632">
            <v>0</v>
          </cell>
          <cell r="F632">
            <v>5400</v>
          </cell>
          <cell r="G632">
            <v>5400</v>
          </cell>
          <cell r="H632">
            <v>0</v>
          </cell>
          <cell r="I632">
            <v>7</v>
          </cell>
          <cell r="J632">
            <v>7</v>
          </cell>
          <cell r="K632">
            <v>0</v>
          </cell>
        </row>
        <row r="633">
          <cell r="B633">
            <v>5124</v>
          </cell>
          <cell r="C633" t="str">
            <v>0-2481-0004-0000</v>
          </cell>
          <cell r="D633" t="str">
            <v>MATERIALES COMPLE</v>
          </cell>
          <cell r="E633">
            <v>0</v>
          </cell>
          <cell r="F633">
            <v>169586.68</v>
          </cell>
          <cell r="G633">
            <v>753.96</v>
          </cell>
          <cell r="H633">
            <v>168832.72</v>
          </cell>
          <cell r="I633">
            <v>7</v>
          </cell>
          <cell r="J633">
            <v>7</v>
          </cell>
          <cell r="K633">
            <v>168832.72</v>
          </cell>
        </row>
        <row r="634">
          <cell r="B634">
            <v>5124</v>
          </cell>
          <cell r="C634" t="str">
            <v>0-2490-0000-0000</v>
          </cell>
          <cell r="D634" t="str">
            <v>OTS MAT Y ART DE CONSTR Y REPARACION</v>
          </cell>
          <cell r="E634">
            <v>0</v>
          </cell>
          <cell r="F634">
            <v>105872.82</v>
          </cell>
          <cell r="G634">
            <v>159.97999999999999</v>
          </cell>
          <cell r="H634">
            <v>105712.84</v>
          </cell>
          <cell r="I634">
            <v>5</v>
          </cell>
          <cell r="J634">
            <v>5</v>
          </cell>
          <cell r="K634">
            <v>105712.84</v>
          </cell>
        </row>
        <row r="635">
          <cell r="B635">
            <v>5124</v>
          </cell>
          <cell r="C635" t="str">
            <v>0-2491-0000-0000</v>
          </cell>
          <cell r="D635" t="str">
            <v>OTROS MATERIALES Y ARTICULOS DE CONSTRUC</v>
          </cell>
          <cell r="E635">
            <v>0</v>
          </cell>
          <cell r="F635">
            <v>105872.82</v>
          </cell>
          <cell r="G635">
            <v>159.97999999999999</v>
          </cell>
          <cell r="H635">
            <v>105712.84</v>
          </cell>
          <cell r="I635">
            <v>6</v>
          </cell>
          <cell r="J635">
            <v>6</v>
          </cell>
          <cell r="K635">
            <v>105712.84</v>
          </cell>
        </row>
        <row r="636">
          <cell r="B636">
            <v>5125</v>
          </cell>
          <cell r="C636" t="str">
            <v>0-0000-0000-0000</v>
          </cell>
          <cell r="D636" t="str">
            <v>PRODUCTOS QUÍMICOS, FARMACÉUTICOS Y DE L</v>
          </cell>
          <cell r="E636">
            <v>0</v>
          </cell>
          <cell r="F636">
            <v>138992.93</v>
          </cell>
          <cell r="G636">
            <v>0</v>
          </cell>
          <cell r="H636">
            <v>138992.93</v>
          </cell>
          <cell r="I636">
            <v>4</v>
          </cell>
          <cell r="J636">
            <v>4</v>
          </cell>
          <cell r="K636">
            <v>138992.93</v>
          </cell>
        </row>
        <row r="637">
          <cell r="B637">
            <v>5125</v>
          </cell>
          <cell r="C637" t="str">
            <v>0-2530-0000-0000</v>
          </cell>
          <cell r="D637" t="str">
            <v>MEDICINAS Y PRODUCTOS FARMACÉUTICOS</v>
          </cell>
          <cell r="E637">
            <v>0</v>
          </cell>
          <cell r="F637">
            <v>66579.45</v>
          </cell>
          <cell r="G637">
            <v>0</v>
          </cell>
          <cell r="H637">
            <v>66579.45</v>
          </cell>
          <cell r="I637">
            <v>5</v>
          </cell>
          <cell r="J637">
            <v>5</v>
          </cell>
          <cell r="K637">
            <v>66579.45</v>
          </cell>
        </row>
        <row r="638">
          <cell r="B638">
            <v>5125</v>
          </cell>
          <cell r="C638" t="str">
            <v>0-2531-0000-0000</v>
          </cell>
          <cell r="D638" t="str">
            <v>MEDICINAS Y PRODUCTOS FARMACÉUTICOS</v>
          </cell>
          <cell r="E638">
            <v>0</v>
          </cell>
          <cell r="F638">
            <v>66579.45</v>
          </cell>
          <cell r="G638">
            <v>0</v>
          </cell>
          <cell r="H638">
            <v>66579.45</v>
          </cell>
          <cell r="I638">
            <v>6</v>
          </cell>
          <cell r="J638">
            <v>6</v>
          </cell>
          <cell r="K638">
            <v>66579.45</v>
          </cell>
        </row>
        <row r="639">
          <cell r="B639">
            <v>5125</v>
          </cell>
          <cell r="C639" t="str">
            <v>0-2540-0000-0000</v>
          </cell>
          <cell r="D639" t="str">
            <v>MATERIALES ACCES.Y SUMINISTROS MEDICOS</v>
          </cell>
          <cell r="E639">
            <v>0</v>
          </cell>
          <cell r="F639">
            <v>72054.23</v>
          </cell>
          <cell r="G639">
            <v>0</v>
          </cell>
          <cell r="H639">
            <v>72054.23</v>
          </cell>
          <cell r="I639">
            <v>5</v>
          </cell>
          <cell r="J639">
            <v>5</v>
          </cell>
          <cell r="K639">
            <v>72054.23</v>
          </cell>
        </row>
        <row r="640">
          <cell r="B640">
            <v>5125</v>
          </cell>
          <cell r="C640" t="str">
            <v>0-2541-0000-0000</v>
          </cell>
          <cell r="D640" t="str">
            <v>MATERIALES ACCES.Y SUMINISTROS MEDICOS</v>
          </cell>
          <cell r="E640">
            <v>0</v>
          </cell>
          <cell r="F640">
            <v>72054.23</v>
          </cell>
          <cell r="G640">
            <v>0</v>
          </cell>
          <cell r="H640">
            <v>72054.23</v>
          </cell>
          <cell r="I640">
            <v>6</v>
          </cell>
          <cell r="J640">
            <v>6</v>
          </cell>
          <cell r="K640">
            <v>72054.23</v>
          </cell>
        </row>
        <row r="641">
          <cell r="B641">
            <v>5125</v>
          </cell>
          <cell r="C641" t="str">
            <v>0-2550-0000-0000</v>
          </cell>
          <cell r="D641" t="str">
            <v>MATERIALES ACCES.Y SUMINISTROS MEDICOS</v>
          </cell>
          <cell r="E641">
            <v>0</v>
          </cell>
          <cell r="F641">
            <v>359.25</v>
          </cell>
          <cell r="G641">
            <v>0</v>
          </cell>
          <cell r="H641">
            <v>359.25</v>
          </cell>
          <cell r="I641">
            <v>5</v>
          </cell>
          <cell r="J641">
            <v>5</v>
          </cell>
          <cell r="K641">
            <v>359.25</v>
          </cell>
        </row>
        <row r="642">
          <cell r="B642">
            <v>5125</v>
          </cell>
          <cell r="C642" t="str">
            <v>0-2551-0000-0000</v>
          </cell>
          <cell r="D642" t="str">
            <v>MATERIALES ACCES.Y SUMINISTROS MEDICOS</v>
          </cell>
          <cell r="E642">
            <v>0</v>
          </cell>
          <cell r="F642">
            <v>359.25</v>
          </cell>
          <cell r="G642">
            <v>0</v>
          </cell>
          <cell r="H642">
            <v>359.25</v>
          </cell>
          <cell r="I642">
            <v>6</v>
          </cell>
          <cell r="J642">
            <v>6</v>
          </cell>
          <cell r="K642">
            <v>359.25</v>
          </cell>
        </row>
        <row r="643">
          <cell r="B643">
            <v>5126</v>
          </cell>
          <cell r="C643" t="str">
            <v>0-0000-0000-0000</v>
          </cell>
          <cell r="D643" t="str">
            <v>COMBUSTIBLES, LUBRICANTES Y ADITIVOS</v>
          </cell>
          <cell r="E643">
            <v>0</v>
          </cell>
          <cell r="F643">
            <v>749950.5</v>
          </cell>
          <cell r="G643">
            <v>616.15</v>
          </cell>
          <cell r="H643">
            <v>749334.35</v>
          </cell>
          <cell r="I643">
            <v>4</v>
          </cell>
          <cell r="J643">
            <v>4</v>
          </cell>
          <cell r="K643">
            <v>749334.35</v>
          </cell>
        </row>
        <row r="644">
          <cell r="B644">
            <v>5126</v>
          </cell>
          <cell r="C644" t="str">
            <v>0-2610-0000-0000</v>
          </cell>
          <cell r="D644" t="str">
            <v>COMBUSTIBLE LUBRICANTES Y ADITIVOS</v>
          </cell>
          <cell r="E644">
            <v>0</v>
          </cell>
          <cell r="F644">
            <v>749950.5</v>
          </cell>
          <cell r="G644">
            <v>616.15</v>
          </cell>
          <cell r="H644">
            <v>749334.35</v>
          </cell>
          <cell r="I644">
            <v>5</v>
          </cell>
          <cell r="J644">
            <v>5</v>
          </cell>
          <cell r="K644">
            <v>749334.35</v>
          </cell>
        </row>
        <row r="645">
          <cell r="B645">
            <v>5126</v>
          </cell>
          <cell r="C645" t="str">
            <v>0-2612-0000-0000</v>
          </cell>
          <cell r="D645" t="str">
            <v>COMBUSTIBLES, LUBRICANTES Y ADITIVOS DES</v>
          </cell>
          <cell r="E645">
            <v>0</v>
          </cell>
          <cell r="F645">
            <v>583274.47</v>
          </cell>
          <cell r="G645">
            <v>0</v>
          </cell>
          <cell r="H645">
            <v>583274.47</v>
          </cell>
          <cell r="I645">
            <v>6</v>
          </cell>
          <cell r="J645">
            <v>6</v>
          </cell>
          <cell r="K645">
            <v>583274.47</v>
          </cell>
        </row>
        <row r="646">
          <cell r="B646">
            <v>5126</v>
          </cell>
          <cell r="C646" t="str">
            <v>0-2613-0000-0000</v>
          </cell>
          <cell r="D646" t="str">
            <v>COMBUSTIBLE,LUB Y A</v>
          </cell>
          <cell r="E646">
            <v>0</v>
          </cell>
          <cell r="F646">
            <v>166676.03</v>
          </cell>
          <cell r="G646">
            <v>616.15</v>
          </cell>
          <cell r="H646">
            <v>166059.88</v>
          </cell>
          <cell r="I646">
            <v>6</v>
          </cell>
          <cell r="J646">
            <v>6</v>
          </cell>
          <cell r="K646">
            <v>166059.88</v>
          </cell>
        </row>
        <row r="647">
          <cell r="B647">
            <v>5127</v>
          </cell>
          <cell r="C647" t="str">
            <v>0-0000-0000-0000</v>
          </cell>
          <cell r="D647" t="str">
            <v>VESTUARIO, BLANCOS, PRENDAS DE PROTECCIÓ</v>
          </cell>
          <cell r="E647">
            <v>0</v>
          </cell>
          <cell r="F647">
            <v>129228.18</v>
          </cell>
          <cell r="G647">
            <v>0</v>
          </cell>
          <cell r="H647">
            <v>129228.18</v>
          </cell>
          <cell r="I647">
            <v>4</v>
          </cell>
          <cell r="J647">
            <v>4</v>
          </cell>
          <cell r="K647">
            <v>129228.18</v>
          </cell>
        </row>
        <row r="648">
          <cell r="B648">
            <v>5127</v>
          </cell>
          <cell r="C648" t="str">
            <v>0-2710-0000-0000</v>
          </cell>
          <cell r="D648" t="str">
            <v>VEST Y UNIF DEST A ACT ADMINISTRATIVAS</v>
          </cell>
          <cell r="E648">
            <v>0</v>
          </cell>
          <cell r="F648">
            <v>37790.99</v>
          </cell>
          <cell r="G648">
            <v>0</v>
          </cell>
          <cell r="H648">
            <v>37790.99</v>
          </cell>
          <cell r="I648">
            <v>5</v>
          </cell>
          <cell r="J648">
            <v>5</v>
          </cell>
          <cell r="K648">
            <v>37790.99</v>
          </cell>
        </row>
        <row r="649">
          <cell r="B649">
            <v>5127</v>
          </cell>
          <cell r="C649" t="str">
            <v>0-2711-0000-0000</v>
          </cell>
          <cell r="D649" t="str">
            <v>VEST Y UNIF DEST A ACT ADMINISTRATIVAS</v>
          </cell>
          <cell r="E649">
            <v>0</v>
          </cell>
          <cell r="F649">
            <v>1083.01</v>
          </cell>
          <cell r="G649">
            <v>0</v>
          </cell>
          <cell r="H649">
            <v>1083.01</v>
          </cell>
          <cell r="I649">
            <v>6</v>
          </cell>
          <cell r="J649">
            <v>6</v>
          </cell>
          <cell r="K649">
            <v>1083.01</v>
          </cell>
        </row>
        <row r="650">
          <cell r="B650">
            <v>5127</v>
          </cell>
          <cell r="C650" t="str">
            <v>0-2712-0000-0000</v>
          </cell>
          <cell r="D650" t="str">
            <v>VESTUARIO Y UNIFORMES DESTINADOS A ACTIV</v>
          </cell>
          <cell r="E650">
            <v>0</v>
          </cell>
          <cell r="F650">
            <v>36707.980000000003</v>
          </cell>
          <cell r="G650">
            <v>0</v>
          </cell>
          <cell r="H650">
            <v>36707.980000000003</v>
          </cell>
          <cell r="I650">
            <v>6</v>
          </cell>
          <cell r="K650">
            <v>36707.980000000003</v>
          </cell>
        </row>
        <row r="651">
          <cell r="B651">
            <v>5127</v>
          </cell>
          <cell r="C651" t="str">
            <v>0-2720-0000-0000</v>
          </cell>
          <cell r="D651" t="str">
            <v>PRENDAS DE SEGURIDAD Y PROTEC PERSONAL</v>
          </cell>
          <cell r="E651">
            <v>0</v>
          </cell>
          <cell r="F651">
            <v>17998.47</v>
          </cell>
          <cell r="G651">
            <v>0</v>
          </cell>
          <cell r="H651">
            <v>17998.47</v>
          </cell>
          <cell r="I651">
            <v>5</v>
          </cell>
          <cell r="K651">
            <v>17998.47</v>
          </cell>
        </row>
        <row r="652">
          <cell r="B652">
            <v>5127</v>
          </cell>
          <cell r="C652" t="str">
            <v>0-2721-0000-0000</v>
          </cell>
          <cell r="D652" t="str">
            <v>PRENDAS DE SEGURIDAD Y PROTEC PERSONAL</v>
          </cell>
          <cell r="E652">
            <v>0</v>
          </cell>
          <cell r="F652">
            <v>17998.47</v>
          </cell>
          <cell r="G652">
            <v>0</v>
          </cell>
          <cell r="H652">
            <v>17998.47</v>
          </cell>
          <cell r="I652">
            <v>6</v>
          </cell>
          <cell r="K652">
            <v>17998.47</v>
          </cell>
        </row>
        <row r="653">
          <cell r="B653">
            <v>5127</v>
          </cell>
          <cell r="C653" t="str">
            <v>0-2750-0000-0000</v>
          </cell>
          <cell r="D653" t="str">
            <v>BLANC Y PROD TEXTILES NO PRENDAS D VESTI</v>
          </cell>
          <cell r="E653">
            <v>0</v>
          </cell>
          <cell r="F653">
            <v>73438.720000000001</v>
          </cell>
          <cell r="G653">
            <v>0</v>
          </cell>
          <cell r="H653">
            <v>73438.720000000001</v>
          </cell>
          <cell r="I653">
            <v>5</v>
          </cell>
          <cell r="K653">
            <v>73438.720000000001</v>
          </cell>
        </row>
        <row r="654">
          <cell r="B654">
            <v>5127</v>
          </cell>
          <cell r="C654" t="str">
            <v>0-2751-0000-0000</v>
          </cell>
          <cell r="D654" t="str">
            <v>BLANC Y PROD TEXTILES NO PRENDAS D VESTI</v>
          </cell>
          <cell r="E654">
            <v>0</v>
          </cell>
          <cell r="F654">
            <v>73438.720000000001</v>
          </cell>
          <cell r="G654">
            <v>0</v>
          </cell>
          <cell r="H654">
            <v>73438.720000000001</v>
          </cell>
          <cell r="I654">
            <v>6</v>
          </cell>
          <cell r="K654">
            <v>73438.720000000001</v>
          </cell>
        </row>
        <row r="655">
          <cell r="B655">
            <v>5129</v>
          </cell>
          <cell r="C655" t="str">
            <v>0-0000-0000-0000</v>
          </cell>
          <cell r="D655" t="str">
            <v>HERRAMIENTAS, REFACCIONES Y ACCESORIOS M</v>
          </cell>
          <cell r="E655">
            <v>0</v>
          </cell>
          <cell r="F655">
            <v>219132.65</v>
          </cell>
          <cell r="G655">
            <v>0</v>
          </cell>
          <cell r="H655">
            <v>219132.65</v>
          </cell>
          <cell r="I655">
            <v>4</v>
          </cell>
          <cell r="K655">
            <v>219132.65</v>
          </cell>
        </row>
        <row r="656">
          <cell r="B656">
            <v>5129</v>
          </cell>
          <cell r="C656" t="str">
            <v>0-2910-0000-0000</v>
          </cell>
          <cell r="D656" t="str">
            <v>HERRAMIENTAS MENORES</v>
          </cell>
          <cell r="E656">
            <v>0</v>
          </cell>
          <cell r="F656">
            <v>136259.65</v>
          </cell>
          <cell r="G656">
            <v>0</v>
          </cell>
          <cell r="H656">
            <v>136259.65</v>
          </cell>
          <cell r="I656">
            <v>5</v>
          </cell>
          <cell r="K656">
            <v>136259.65</v>
          </cell>
        </row>
        <row r="657">
          <cell r="B657">
            <v>5129</v>
          </cell>
          <cell r="C657" t="str">
            <v>0-2911-0000-0000</v>
          </cell>
          <cell r="D657" t="str">
            <v>HERRAMIENTAS MENORES</v>
          </cell>
          <cell r="E657">
            <v>0</v>
          </cell>
          <cell r="F657">
            <v>136259.65</v>
          </cell>
          <cell r="G657">
            <v>0</v>
          </cell>
          <cell r="H657">
            <v>136259.65</v>
          </cell>
          <cell r="I657">
            <v>6</v>
          </cell>
          <cell r="K657">
            <v>136259.65</v>
          </cell>
        </row>
        <row r="658">
          <cell r="B658">
            <v>5129</v>
          </cell>
          <cell r="C658" t="str">
            <v>0-2920-0000-0000</v>
          </cell>
          <cell r="D658" t="str">
            <v>REFACC Y ACCESORIOS MENORES DE EDIFICIOS</v>
          </cell>
          <cell r="E658">
            <v>0</v>
          </cell>
          <cell r="F658">
            <v>29761.71</v>
          </cell>
          <cell r="G658">
            <v>0</v>
          </cell>
          <cell r="H658">
            <v>29761.71</v>
          </cell>
          <cell r="I658">
            <v>5</v>
          </cell>
          <cell r="K658">
            <v>29761.71</v>
          </cell>
        </row>
        <row r="659">
          <cell r="B659">
            <v>5129</v>
          </cell>
          <cell r="C659" t="str">
            <v>0-2921-0000-0000</v>
          </cell>
          <cell r="D659" t="str">
            <v>REFACC Y ACCESORIOS MENORES DE EDIFICIOS</v>
          </cell>
          <cell r="E659">
            <v>0</v>
          </cell>
          <cell r="F659">
            <v>29761.71</v>
          </cell>
          <cell r="G659">
            <v>0</v>
          </cell>
          <cell r="H659">
            <v>29761.71</v>
          </cell>
          <cell r="I659">
            <v>6</v>
          </cell>
          <cell r="K659">
            <v>29761.71</v>
          </cell>
        </row>
        <row r="660">
          <cell r="B660">
            <v>5129</v>
          </cell>
          <cell r="C660" t="str">
            <v>0-2930-0000-0000</v>
          </cell>
          <cell r="D660" t="str">
            <v>REF ACC MEN D MOB Y EQ ADMON EDU Y REC</v>
          </cell>
          <cell r="E660">
            <v>0</v>
          </cell>
          <cell r="F660">
            <v>2900.97</v>
          </cell>
          <cell r="G660">
            <v>0</v>
          </cell>
          <cell r="H660">
            <v>2900.97</v>
          </cell>
          <cell r="I660">
            <v>5</v>
          </cell>
          <cell r="K660">
            <v>2900.97</v>
          </cell>
        </row>
        <row r="661">
          <cell r="B661">
            <v>5129</v>
          </cell>
          <cell r="C661" t="str">
            <v>0-2931-0000-0000</v>
          </cell>
          <cell r="D661" t="str">
            <v>REF. Y ACCES MEN DE MOB Y EQPO DE ADMON</v>
          </cell>
          <cell r="E661">
            <v>0</v>
          </cell>
          <cell r="F661">
            <v>2900.97</v>
          </cell>
          <cell r="G661">
            <v>0</v>
          </cell>
          <cell r="H661">
            <v>2900.97</v>
          </cell>
          <cell r="I661">
            <v>6</v>
          </cell>
          <cell r="K661">
            <v>2900.97</v>
          </cell>
        </row>
        <row r="662">
          <cell r="B662">
            <v>5129</v>
          </cell>
          <cell r="C662" t="str">
            <v>0-2940-0000-0000</v>
          </cell>
          <cell r="D662" t="str">
            <v>REFY AC MENOR D EQ COMP Y TEC D INFORMA</v>
          </cell>
          <cell r="E662">
            <v>0</v>
          </cell>
          <cell r="F662">
            <v>36957.040000000001</v>
          </cell>
          <cell r="G662">
            <v>0</v>
          </cell>
          <cell r="H662">
            <v>36957.040000000001</v>
          </cell>
          <cell r="I662">
            <v>5</v>
          </cell>
          <cell r="K662">
            <v>36957.040000000001</v>
          </cell>
        </row>
        <row r="663">
          <cell r="B663">
            <v>5129</v>
          </cell>
          <cell r="C663" t="str">
            <v>0-2941-0000-0000</v>
          </cell>
          <cell r="D663" t="str">
            <v>REFY AC MENOR D EQ COMP Y TEC D INFORMA</v>
          </cell>
          <cell r="E663">
            <v>0</v>
          </cell>
          <cell r="F663">
            <v>36957.040000000001</v>
          </cell>
          <cell r="G663">
            <v>0</v>
          </cell>
          <cell r="H663">
            <v>36957.040000000001</v>
          </cell>
          <cell r="I663">
            <v>6</v>
          </cell>
          <cell r="K663">
            <v>36957.040000000001</v>
          </cell>
        </row>
        <row r="664">
          <cell r="B664">
            <v>5129</v>
          </cell>
          <cell r="C664" t="str">
            <v>0-2960-0000-0000</v>
          </cell>
          <cell r="D664" t="str">
            <v>REF Y ACC MENORES D EQUIPO D TRANSP</v>
          </cell>
          <cell r="E664">
            <v>0</v>
          </cell>
          <cell r="F664">
            <v>7969.28</v>
          </cell>
          <cell r="G664">
            <v>0</v>
          </cell>
          <cell r="H664">
            <v>7969.28</v>
          </cell>
          <cell r="I664">
            <v>5</v>
          </cell>
          <cell r="K664">
            <v>7969.28</v>
          </cell>
        </row>
        <row r="665">
          <cell r="B665">
            <v>5129</v>
          </cell>
          <cell r="C665" t="str">
            <v>0-2961-0000-0000</v>
          </cell>
          <cell r="D665" t="str">
            <v>REFACC. Y ACCES MENOR DE EQUIP DE TRANSP</v>
          </cell>
          <cell r="E665">
            <v>0</v>
          </cell>
          <cell r="F665">
            <v>7969.28</v>
          </cell>
          <cell r="G665">
            <v>0</v>
          </cell>
          <cell r="H665">
            <v>7969.28</v>
          </cell>
          <cell r="I665">
            <v>6</v>
          </cell>
          <cell r="K665">
            <v>7969.28</v>
          </cell>
        </row>
        <row r="666">
          <cell r="B666">
            <v>5129</v>
          </cell>
          <cell r="C666" t="str">
            <v>0-2980-0000-0000</v>
          </cell>
          <cell r="D666" t="str">
            <v>REF Y AC MEN D MAQ Y OTROS EQUIPOS</v>
          </cell>
          <cell r="E666">
            <v>0</v>
          </cell>
          <cell r="F666">
            <v>5284</v>
          </cell>
          <cell r="G666">
            <v>0</v>
          </cell>
          <cell r="H666">
            <v>5284</v>
          </cell>
          <cell r="I666">
            <v>5</v>
          </cell>
          <cell r="K666">
            <v>5284</v>
          </cell>
        </row>
        <row r="667">
          <cell r="B667">
            <v>5129</v>
          </cell>
          <cell r="C667" t="str">
            <v>0-2981-0000-0000</v>
          </cell>
          <cell r="D667" t="str">
            <v>REF Y AC MEN D MAQ Y OTROS EQUIPOS</v>
          </cell>
          <cell r="E667">
            <v>0</v>
          </cell>
          <cell r="F667">
            <v>5284</v>
          </cell>
          <cell r="G667">
            <v>0</v>
          </cell>
          <cell r="H667">
            <v>5284</v>
          </cell>
          <cell r="I667">
            <v>6</v>
          </cell>
          <cell r="K667">
            <v>5284</v>
          </cell>
        </row>
        <row r="668">
          <cell r="B668">
            <v>5130</v>
          </cell>
          <cell r="C668" t="str">
            <v>0-0000-0000-0000</v>
          </cell>
          <cell r="D668" t="str">
            <v>SERVICIOS GENERALES</v>
          </cell>
          <cell r="E668">
            <v>0</v>
          </cell>
          <cell r="F668">
            <v>10458145.539999999</v>
          </cell>
          <cell r="G668">
            <v>301890.84999999998</v>
          </cell>
          <cell r="H668">
            <v>10156254.689999999</v>
          </cell>
          <cell r="I668">
            <v>3</v>
          </cell>
          <cell r="K668">
            <v>10156254.689999999</v>
          </cell>
        </row>
        <row r="669">
          <cell r="B669">
            <v>5131</v>
          </cell>
          <cell r="C669" t="str">
            <v>0-0000-0000-0000</v>
          </cell>
          <cell r="D669" t="str">
            <v>SERVICIOS BÁSICOS</v>
          </cell>
          <cell r="E669">
            <v>0</v>
          </cell>
          <cell r="F669">
            <v>914613.64</v>
          </cell>
          <cell r="G669">
            <v>0</v>
          </cell>
          <cell r="H669">
            <v>914613.64</v>
          </cell>
          <cell r="I669">
            <v>4</v>
          </cell>
          <cell r="K669">
            <v>914613.64</v>
          </cell>
        </row>
        <row r="670">
          <cell r="B670">
            <v>5131</v>
          </cell>
          <cell r="C670" t="str">
            <v>0-3110-0000-0000</v>
          </cell>
          <cell r="D670" t="str">
            <v>SERVICIO DE ENERGIA ELECTRICA</v>
          </cell>
          <cell r="E670">
            <v>0</v>
          </cell>
          <cell r="F670">
            <v>433583</v>
          </cell>
          <cell r="G670">
            <v>0</v>
          </cell>
          <cell r="H670">
            <v>433583</v>
          </cell>
          <cell r="I670">
            <v>5</v>
          </cell>
          <cell r="K670">
            <v>433583</v>
          </cell>
        </row>
        <row r="671">
          <cell r="B671">
            <v>5131</v>
          </cell>
          <cell r="C671" t="str">
            <v>0-3111-0000-0000</v>
          </cell>
          <cell r="D671" t="str">
            <v>SERVICIO DE ENERGIA ELECTRICA</v>
          </cell>
          <cell r="E671">
            <v>0</v>
          </cell>
          <cell r="F671">
            <v>433583</v>
          </cell>
          <cell r="G671">
            <v>0</v>
          </cell>
          <cell r="H671">
            <v>433583</v>
          </cell>
          <cell r="I671">
            <v>6</v>
          </cell>
          <cell r="K671">
            <v>433583</v>
          </cell>
        </row>
        <row r="672">
          <cell r="B672">
            <v>5131</v>
          </cell>
          <cell r="C672" t="str">
            <v>0-3120-0000-0000</v>
          </cell>
          <cell r="D672" t="str">
            <v>SERVICIO DE GAS</v>
          </cell>
          <cell r="E672">
            <v>0</v>
          </cell>
          <cell r="F672">
            <v>156214.1</v>
          </cell>
          <cell r="G672">
            <v>0</v>
          </cell>
          <cell r="H672">
            <v>156214.1</v>
          </cell>
          <cell r="I672">
            <v>5</v>
          </cell>
          <cell r="K672">
            <v>156214.1</v>
          </cell>
        </row>
        <row r="673">
          <cell r="B673">
            <v>5131</v>
          </cell>
          <cell r="C673" t="str">
            <v>0-3121-0000-0000</v>
          </cell>
          <cell r="D673" t="str">
            <v>SERVICIO DE GAS</v>
          </cell>
          <cell r="E673">
            <v>0</v>
          </cell>
          <cell r="F673">
            <v>156214.1</v>
          </cell>
          <cell r="G673">
            <v>0</v>
          </cell>
          <cell r="H673">
            <v>156214.1</v>
          </cell>
          <cell r="I673">
            <v>6</v>
          </cell>
          <cell r="K673">
            <v>156214.1</v>
          </cell>
        </row>
        <row r="674">
          <cell r="B674">
            <v>5131</v>
          </cell>
          <cell r="C674" t="str">
            <v>0-3130-0000-0000</v>
          </cell>
          <cell r="D674" t="str">
            <v>SERVICIO DE AGUA</v>
          </cell>
          <cell r="E674">
            <v>0</v>
          </cell>
          <cell r="F674">
            <v>12243.16</v>
          </cell>
          <cell r="G674">
            <v>0</v>
          </cell>
          <cell r="H674">
            <v>12243.16</v>
          </cell>
          <cell r="I674">
            <v>5</v>
          </cell>
          <cell r="K674">
            <v>12243.16</v>
          </cell>
        </row>
        <row r="675">
          <cell r="B675">
            <v>5131</v>
          </cell>
          <cell r="C675" t="str">
            <v>0-3131-0000-0000</v>
          </cell>
          <cell r="D675" t="str">
            <v>SERVICIO DE AGUA</v>
          </cell>
          <cell r="E675">
            <v>0</v>
          </cell>
          <cell r="F675">
            <v>12243.16</v>
          </cell>
          <cell r="G675">
            <v>0</v>
          </cell>
          <cell r="H675">
            <v>12243.16</v>
          </cell>
          <cell r="I675">
            <v>6</v>
          </cell>
          <cell r="K675">
            <v>12243.16</v>
          </cell>
        </row>
        <row r="676">
          <cell r="B676">
            <v>5131</v>
          </cell>
          <cell r="C676" t="str">
            <v>0-3140-0000-0000</v>
          </cell>
          <cell r="D676" t="str">
            <v>SERVICIO TELEFONIA TRADICIONAL</v>
          </cell>
          <cell r="E676">
            <v>0</v>
          </cell>
          <cell r="F676">
            <v>114545.96</v>
          </cell>
          <cell r="G676">
            <v>0</v>
          </cell>
          <cell r="H676">
            <v>114545.96</v>
          </cell>
          <cell r="I676">
            <v>5</v>
          </cell>
          <cell r="K676">
            <v>114545.96</v>
          </cell>
        </row>
        <row r="677">
          <cell r="B677">
            <v>5131</v>
          </cell>
          <cell r="C677" t="str">
            <v>0-3141-0000-0000</v>
          </cell>
          <cell r="D677" t="str">
            <v>SERVICIO TELEFONIA TRADICIONAL</v>
          </cell>
          <cell r="E677">
            <v>0</v>
          </cell>
          <cell r="F677">
            <v>114545.96</v>
          </cell>
          <cell r="G677">
            <v>0</v>
          </cell>
          <cell r="H677">
            <v>114545.96</v>
          </cell>
          <cell r="I677">
            <v>6</v>
          </cell>
          <cell r="K677">
            <v>114545.96</v>
          </cell>
        </row>
        <row r="678">
          <cell r="B678">
            <v>5131</v>
          </cell>
          <cell r="C678" t="str">
            <v>0-3150-0000-0000</v>
          </cell>
          <cell r="D678" t="str">
            <v>SERVICIO TELEFONIA CELULAR</v>
          </cell>
          <cell r="E678">
            <v>0</v>
          </cell>
          <cell r="F678">
            <v>39721</v>
          </cell>
          <cell r="G678">
            <v>0</v>
          </cell>
          <cell r="H678">
            <v>39721</v>
          </cell>
          <cell r="I678">
            <v>5</v>
          </cell>
          <cell r="K678">
            <v>39721</v>
          </cell>
        </row>
        <row r="679">
          <cell r="B679">
            <v>5131</v>
          </cell>
          <cell r="C679" t="str">
            <v>0-3151-0000-0000</v>
          </cell>
          <cell r="D679" t="str">
            <v>SERVICIO TELEFONIA CELULAR</v>
          </cell>
          <cell r="E679">
            <v>0</v>
          </cell>
          <cell r="F679">
            <v>39721</v>
          </cell>
          <cell r="G679">
            <v>0</v>
          </cell>
          <cell r="H679">
            <v>39721</v>
          </cell>
          <cell r="I679">
            <v>6</v>
          </cell>
          <cell r="K679">
            <v>39721</v>
          </cell>
        </row>
        <row r="680">
          <cell r="B680">
            <v>5131</v>
          </cell>
          <cell r="C680" t="str">
            <v>0-3170-0000-0000</v>
          </cell>
          <cell r="D680" t="str">
            <v>SERV D ACC A INTERNET REDES Y PROC D INF</v>
          </cell>
          <cell r="E680">
            <v>0</v>
          </cell>
          <cell r="F680">
            <v>154825.54999999999</v>
          </cell>
          <cell r="G680">
            <v>0</v>
          </cell>
          <cell r="H680">
            <v>154825.54999999999</v>
          </cell>
          <cell r="I680">
            <v>5</v>
          </cell>
          <cell r="K680">
            <v>154825.54999999999</v>
          </cell>
        </row>
        <row r="681">
          <cell r="B681">
            <v>5131</v>
          </cell>
          <cell r="C681" t="str">
            <v>0-3171-0000-0000</v>
          </cell>
          <cell r="D681" t="str">
            <v>SERV D ACC A INTERNET REDES Y PROC D INF</v>
          </cell>
          <cell r="E681">
            <v>0</v>
          </cell>
          <cell r="F681">
            <v>154825.54999999999</v>
          </cell>
          <cell r="G681">
            <v>0</v>
          </cell>
          <cell r="H681">
            <v>154825.54999999999</v>
          </cell>
          <cell r="I681">
            <v>6</v>
          </cell>
          <cell r="K681">
            <v>154825.54999999999</v>
          </cell>
        </row>
        <row r="682">
          <cell r="B682">
            <v>5131</v>
          </cell>
          <cell r="C682" t="str">
            <v>0-3180-0000-0000</v>
          </cell>
          <cell r="D682" t="str">
            <v>SERVICIOS POSTALES</v>
          </cell>
          <cell r="E682">
            <v>0</v>
          </cell>
          <cell r="F682">
            <v>3480.87</v>
          </cell>
          <cell r="G682">
            <v>0</v>
          </cell>
          <cell r="H682">
            <v>3480.87</v>
          </cell>
          <cell r="I682">
            <v>5</v>
          </cell>
          <cell r="K682">
            <v>3480.87</v>
          </cell>
        </row>
        <row r="683">
          <cell r="B683">
            <v>5131</v>
          </cell>
          <cell r="C683" t="str">
            <v>0-3181-0000-0000</v>
          </cell>
          <cell r="D683" t="str">
            <v>SERVICIOS POSTALES</v>
          </cell>
          <cell r="E683">
            <v>0</v>
          </cell>
          <cell r="F683">
            <v>3480.87</v>
          </cell>
          <cell r="G683">
            <v>0</v>
          </cell>
          <cell r="H683">
            <v>3480.87</v>
          </cell>
          <cell r="I683">
            <v>6</v>
          </cell>
          <cell r="K683">
            <v>3480.87</v>
          </cell>
        </row>
        <row r="684">
          <cell r="B684">
            <v>5132</v>
          </cell>
          <cell r="C684" t="str">
            <v>0-0000-0000-0000</v>
          </cell>
          <cell r="D684" t="str">
            <v>SERVICIOS DE ARRENDAMIENTO</v>
          </cell>
          <cell r="E684">
            <v>0</v>
          </cell>
          <cell r="F684">
            <v>32619.39</v>
          </cell>
          <cell r="G684">
            <v>0</v>
          </cell>
          <cell r="H684">
            <v>32619.39</v>
          </cell>
          <cell r="I684">
            <v>4</v>
          </cell>
          <cell r="K684">
            <v>32619.39</v>
          </cell>
        </row>
        <row r="685">
          <cell r="B685">
            <v>5132</v>
          </cell>
          <cell r="C685" t="str">
            <v>0-3230-0000-0000</v>
          </cell>
          <cell r="D685" t="str">
            <v>ARREND MOB Y EQ DE ADMON EDU Y REC</v>
          </cell>
          <cell r="E685">
            <v>0</v>
          </cell>
          <cell r="F685">
            <v>32619.39</v>
          </cell>
          <cell r="G685">
            <v>0</v>
          </cell>
          <cell r="H685">
            <v>32619.39</v>
          </cell>
          <cell r="I685">
            <v>5</v>
          </cell>
          <cell r="K685">
            <v>32619.39</v>
          </cell>
        </row>
        <row r="686">
          <cell r="B686">
            <v>5132</v>
          </cell>
          <cell r="C686" t="str">
            <v>0-3233-0000-0000</v>
          </cell>
          <cell r="D686" t="str">
            <v>ARRENDAMIENTO DE BIENES Y EQUIPO INFORMA</v>
          </cell>
          <cell r="E686">
            <v>0</v>
          </cell>
          <cell r="F686">
            <v>32619.39</v>
          </cell>
          <cell r="G686">
            <v>0</v>
          </cell>
          <cell r="H686">
            <v>32619.39</v>
          </cell>
          <cell r="I686">
            <v>6</v>
          </cell>
          <cell r="K686">
            <v>32619.39</v>
          </cell>
        </row>
        <row r="687">
          <cell r="B687">
            <v>5133</v>
          </cell>
          <cell r="C687" t="str">
            <v>0-0000-0000-0000</v>
          </cell>
          <cell r="D687" t="str">
            <v>SERVICIOS PROFESIONALES, CIENTÍFICOS Y T</v>
          </cell>
          <cell r="E687">
            <v>0</v>
          </cell>
          <cell r="F687">
            <v>4904263.91</v>
          </cell>
          <cell r="G687">
            <v>96345.52</v>
          </cell>
          <cell r="H687">
            <v>4807918.3899999997</v>
          </cell>
          <cell r="I687">
            <v>4</v>
          </cell>
          <cell r="K687">
            <v>4807918.3899999997</v>
          </cell>
        </row>
        <row r="688">
          <cell r="B688">
            <v>5133</v>
          </cell>
          <cell r="C688" t="str">
            <v>0-3310-0000-0000</v>
          </cell>
          <cell r="D688" t="str">
            <v>SERV LEGAL D CONTABI AUDIT Y RELACIONA</v>
          </cell>
          <cell r="E688">
            <v>0</v>
          </cell>
          <cell r="F688">
            <v>833988.68</v>
          </cell>
          <cell r="G688">
            <v>85997.99</v>
          </cell>
          <cell r="H688">
            <v>747990.69</v>
          </cell>
          <cell r="I688">
            <v>5</v>
          </cell>
          <cell r="K688">
            <v>747990.69</v>
          </cell>
        </row>
        <row r="689">
          <cell r="B689">
            <v>5133</v>
          </cell>
          <cell r="C689" t="str">
            <v>0-3311-0000-0000</v>
          </cell>
          <cell r="D689" t="str">
            <v>SERVICIOS LEGALES</v>
          </cell>
          <cell r="E689">
            <v>0</v>
          </cell>
          <cell r="F689">
            <v>86874.34</v>
          </cell>
          <cell r="G689">
            <v>19282.59</v>
          </cell>
          <cell r="H689">
            <v>67591.75</v>
          </cell>
          <cell r="I689">
            <v>6</v>
          </cell>
          <cell r="K689">
            <v>67591.75</v>
          </cell>
        </row>
        <row r="690">
          <cell r="B690">
            <v>5133</v>
          </cell>
          <cell r="C690" t="str">
            <v>0-3311-0001-0000</v>
          </cell>
          <cell r="D690" t="str">
            <v>HONORARIOS SERVICIOS LEGALES</v>
          </cell>
          <cell r="E690">
            <v>0</v>
          </cell>
          <cell r="F690">
            <v>67591.75</v>
          </cell>
          <cell r="G690">
            <v>0</v>
          </cell>
          <cell r="H690">
            <v>67591.75</v>
          </cell>
          <cell r="I690">
            <v>7</v>
          </cell>
          <cell r="K690">
            <v>67591.75</v>
          </cell>
        </row>
        <row r="691">
          <cell r="B691">
            <v>5133</v>
          </cell>
          <cell r="C691" t="str">
            <v>0-3311-0002-0000</v>
          </cell>
          <cell r="D691" t="str">
            <v>SERVICIOS LEGALES</v>
          </cell>
          <cell r="E691">
            <v>0</v>
          </cell>
          <cell r="F691">
            <v>19282.59</v>
          </cell>
          <cell r="G691">
            <v>19282.59</v>
          </cell>
          <cell r="H691">
            <v>0</v>
          </cell>
          <cell r="I691">
            <v>7</v>
          </cell>
          <cell r="K691">
            <v>0</v>
          </cell>
        </row>
        <row r="692">
          <cell r="B692">
            <v>5133</v>
          </cell>
          <cell r="C692" t="str">
            <v>0-3312-0000-0000</v>
          </cell>
          <cell r="D692" t="str">
            <v>SERVICIOS DE CONTABILIDAD</v>
          </cell>
          <cell r="E692">
            <v>0</v>
          </cell>
          <cell r="F692">
            <v>51886.8</v>
          </cell>
          <cell r="G692">
            <v>0</v>
          </cell>
          <cell r="H692">
            <v>51886.8</v>
          </cell>
          <cell r="I692">
            <v>6</v>
          </cell>
          <cell r="K692">
            <v>51886.8</v>
          </cell>
        </row>
        <row r="693">
          <cell r="B693">
            <v>5133</v>
          </cell>
          <cell r="C693" t="str">
            <v>0-3314-0000-0000</v>
          </cell>
          <cell r="D693" t="str">
            <v>OTROS SERVICIOS</v>
          </cell>
          <cell r="E693">
            <v>0</v>
          </cell>
          <cell r="F693">
            <v>695227.54</v>
          </cell>
          <cell r="G693">
            <v>66715.399999999994</v>
          </cell>
          <cell r="H693">
            <v>628512.14</v>
          </cell>
          <cell r="I693">
            <v>6</v>
          </cell>
          <cell r="K693">
            <v>628512.14</v>
          </cell>
        </row>
        <row r="694">
          <cell r="B694">
            <v>5133</v>
          </cell>
          <cell r="C694" t="str">
            <v>0-3314-0002-0000</v>
          </cell>
          <cell r="D694" t="str">
            <v>SEG. GASTOS CONTRA ACCIDENTES D´LOS NIÑO</v>
          </cell>
          <cell r="E694">
            <v>0</v>
          </cell>
          <cell r="F694">
            <v>38715.22</v>
          </cell>
          <cell r="G694">
            <v>0</v>
          </cell>
          <cell r="H694">
            <v>38715.22</v>
          </cell>
          <cell r="I694">
            <v>7</v>
          </cell>
          <cell r="K694">
            <v>38715.22</v>
          </cell>
        </row>
        <row r="695">
          <cell r="B695">
            <v>5133</v>
          </cell>
          <cell r="C695" t="str">
            <v>0-3314-0003-0000</v>
          </cell>
          <cell r="D695" t="str">
            <v>OTROS SERVICIOS</v>
          </cell>
          <cell r="E695">
            <v>0</v>
          </cell>
          <cell r="F695">
            <v>16015.28</v>
          </cell>
          <cell r="G695">
            <v>14690.76</v>
          </cell>
          <cell r="H695">
            <v>1324.52</v>
          </cell>
          <cell r="I695">
            <v>7</v>
          </cell>
          <cell r="K695">
            <v>1324.52</v>
          </cell>
        </row>
        <row r="696">
          <cell r="B696">
            <v>5133</v>
          </cell>
          <cell r="C696" t="str">
            <v>0-3314-0004-0000</v>
          </cell>
          <cell r="D696" t="str">
            <v>HONORARIOS</v>
          </cell>
          <cell r="E696">
            <v>0</v>
          </cell>
          <cell r="F696">
            <v>19519.2</v>
          </cell>
          <cell r="G696">
            <v>19519.2</v>
          </cell>
          <cell r="H696">
            <v>0</v>
          </cell>
          <cell r="I696">
            <v>7</v>
          </cell>
          <cell r="K696">
            <v>0</v>
          </cell>
        </row>
        <row r="697">
          <cell r="B697">
            <v>5133</v>
          </cell>
          <cell r="C697" t="str">
            <v>0-3314-0005-0000</v>
          </cell>
          <cell r="D697" t="str">
            <v>INGRESOS ASIMILABLES A SALARIOS</v>
          </cell>
          <cell r="E697">
            <v>0</v>
          </cell>
          <cell r="F697">
            <v>615772.74</v>
          </cell>
          <cell r="G697">
            <v>27300.34</v>
          </cell>
          <cell r="H697">
            <v>588472.4</v>
          </cell>
          <cell r="I697">
            <v>7</v>
          </cell>
          <cell r="K697">
            <v>588472.4</v>
          </cell>
        </row>
        <row r="698">
          <cell r="B698">
            <v>5133</v>
          </cell>
          <cell r="C698" t="str">
            <v>0-3314-0006-0000</v>
          </cell>
          <cell r="D698" t="str">
            <v>CAPACITADORES POR CONTRATO</v>
          </cell>
          <cell r="E698">
            <v>0</v>
          </cell>
          <cell r="F698">
            <v>5205.1000000000004</v>
          </cell>
          <cell r="G698">
            <v>5205.1000000000004</v>
          </cell>
          <cell r="H698">
            <v>0</v>
          </cell>
          <cell r="I698">
            <v>7</v>
          </cell>
          <cell r="K698">
            <v>0</v>
          </cell>
        </row>
        <row r="699">
          <cell r="B699">
            <v>5133</v>
          </cell>
          <cell r="C699" t="str">
            <v>0-3330-0000-0000</v>
          </cell>
          <cell r="D699" t="str">
            <v>SER CONULT ADTIVA Y TEC N TECNOLG D INF</v>
          </cell>
          <cell r="E699">
            <v>0</v>
          </cell>
          <cell r="F699">
            <v>28930.400000000001</v>
          </cell>
          <cell r="G699">
            <v>0</v>
          </cell>
          <cell r="H699">
            <v>28930.400000000001</v>
          </cell>
          <cell r="I699">
            <v>5</v>
          </cell>
          <cell r="K699">
            <v>28930.400000000001</v>
          </cell>
        </row>
        <row r="700">
          <cell r="B700">
            <v>5133</v>
          </cell>
          <cell r="C700" t="str">
            <v>0-3331-0000-0000</v>
          </cell>
          <cell r="D700" t="str">
            <v>SERVICIOS DE CONSULTORÍA ADMINISTRATIVA</v>
          </cell>
          <cell r="E700">
            <v>0</v>
          </cell>
          <cell r="F700">
            <v>28930.400000000001</v>
          </cell>
          <cell r="G700">
            <v>0</v>
          </cell>
          <cell r="H700">
            <v>28930.400000000001</v>
          </cell>
          <cell r="I700">
            <v>6</v>
          </cell>
          <cell r="K700">
            <v>28930.400000000001</v>
          </cell>
        </row>
        <row r="701">
          <cell r="B701">
            <v>5133</v>
          </cell>
          <cell r="C701" t="str">
            <v>0-3340-0000-0000</v>
          </cell>
          <cell r="D701" t="str">
            <v>SERVICIOS DE CAPACITACION</v>
          </cell>
          <cell r="E701">
            <v>0</v>
          </cell>
          <cell r="F701">
            <v>26819.55</v>
          </cell>
          <cell r="G701">
            <v>10333.530000000001</v>
          </cell>
          <cell r="H701">
            <v>16486.02</v>
          </cell>
          <cell r="I701">
            <v>5</v>
          </cell>
          <cell r="K701">
            <v>16486.02</v>
          </cell>
        </row>
        <row r="702">
          <cell r="B702">
            <v>5133</v>
          </cell>
          <cell r="C702" t="str">
            <v>0-3341-0000-0000</v>
          </cell>
          <cell r="D702" t="str">
            <v>SERVICIOS DE CAPACITACION</v>
          </cell>
          <cell r="E702">
            <v>0</v>
          </cell>
          <cell r="F702">
            <v>17741.29</v>
          </cell>
          <cell r="G702">
            <v>10333.530000000001</v>
          </cell>
          <cell r="H702">
            <v>7407.76</v>
          </cell>
          <cell r="I702">
            <v>6</v>
          </cell>
          <cell r="K702">
            <v>7407.76</v>
          </cell>
        </row>
        <row r="703">
          <cell r="B703">
            <v>5133</v>
          </cell>
          <cell r="C703" t="str">
            <v>0-3342-0000-0000</v>
          </cell>
          <cell r="D703" t="str">
            <v>HONORARIOS SERVICIOS DE CAPACITACION</v>
          </cell>
          <cell r="E703">
            <v>0</v>
          </cell>
          <cell r="F703">
            <v>9078.26</v>
          </cell>
          <cell r="G703">
            <v>0</v>
          </cell>
          <cell r="H703">
            <v>9078.26</v>
          </cell>
          <cell r="I703">
            <v>6</v>
          </cell>
          <cell r="K703">
            <v>9078.26</v>
          </cell>
        </row>
        <row r="704">
          <cell r="B704">
            <v>5133</v>
          </cell>
          <cell r="C704" t="str">
            <v>0-3360-0000-0000</v>
          </cell>
          <cell r="D704" t="str">
            <v>SERV D APOYO ADMTIVO FOTOCOP E IMPRESIO</v>
          </cell>
          <cell r="E704">
            <v>0</v>
          </cell>
          <cell r="F704">
            <v>229311.83</v>
          </cell>
          <cell r="G704">
            <v>14</v>
          </cell>
          <cell r="H704">
            <v>229297.83</v>
          </cell>
          <cell r="I704">
            <v>5</v>
          </cell>
          <cell r="K704">
            <v>229297.83</v>
          </cell>
        </row>
        <row r="705">
          <cell r="B705">
            <v>5133</v>
          </cell>
          <cell r="C705" t="str">
            <v>0-3361-0000-0000</v>
          </cell>
          <cell r="D705" t="str">
            <v>SERV D APOYO ADMTIVO FOTOCOP E IMPRESIO</v>
          </cell>
          <cell r="E705">
            <v>0</v>
          </cell>
          <cell r="F705">
            <v>229311.83</v>
          </cell>
          <cell r="G705">
            <v>14</v>
          </cell>
          <cell r="H705">
            <v>229297.83</v>
          </cell>
          <cell r="I705">
            <v>6</v>
          </cell>
          <cell r="K705">
            <v>229297.83</v>
          </cell>
        </row>
        <row r="706">
          <cell r="B706">
            <v>5133</v>
          </cell>
          <cell r="C706" t="str">
            <v>0-3380-0000-0000</v>
          </cell>
          <cell r="D706" t="str">
            <v>SERVICIOS DE VIGILANCIA</v>
          </cell>
          <cell r="E706">
            <v>0</v>
          </cell>
          <cell r="F706">
            <v>3785213.45</v>
          </cell>
          <cell r="G706">
            <v>0</v>
          </cell>
          <cell r="H706">
            <v>3785213.45</v>
          </cell>
          <cell r="I706">
            <v>5</v>
          </cell>
          <cell r="K706">
            <v>3785213.45</v>
          </cell>
        </row>
        <row r="707">
          <cell r="B707">
            <v>5133</v>
          </cell>
          <cell r="C707" t="str">
            <v>0-3381-0000-0000</v>
          </cell>
          <cell r="D707" t="str">
            <v>SERVICIOS DE VIGILANCIA</v>
          </cell>
          <cell r="E707">
            <v>0</v>
          </cell>
          <cell r="F707">
            <v>3785213.45</v>
          </cell>
          <cell r="G707">
            <v>0</v>
          </cell>
          <cell r="H707">
            <v>3785213.45</v>
          </cell>
          <cell r="I707">
            <v>6</v>
          </cell>
          <cell r="K707">
            <v>3785213.45</v>
          </cell>
        </row>
        <row r="708">
          <cell r="B708">
            <v>5134</v>
          </cell>
          <cell r="C708" t="str">
            <v>0-0000-0000-0000</v>
          </cell>
          <cell r="D708" t="str">
            <v>SERVICIOS FINANCIEROS, BANCARIOS Y COMER</v>
          </cell>
          <cell r="E708">
            <v>0</v>
          </cell>
          <cell r="F708">
            <v>93581.440000000002</v>
          </cell>
          <cell r="G708">
            <v>0</v>
          </cell>
          <cell r="H708">
            <v>93581.440000000002</v>
          </cell>
          <cell r="I708">
            <v>4</v>
          </cell>
          <cell r="K708">
            <v>93581.440000000002</v>
          </cell>
        </row>
        <row r="709">
          <cell r="B709">
            <v>5134</v>
          </cell>
          <cell r="C709" t="str">
            <v>0-3410-0000-0000</v>
          </cell>
          <cell r="D709" t="str">
            <v>SERVICIOS FINANCIEROS Y BANCARIOS</v>
          </cell>
          <cell r="E709">
            <v>0</v>
          </cell>
          <cell r="F709">
            <v>46757.71</v>
          </cell>
          <cell r="G709">
            <v>0</v>
          </cell>
          <cell r="H709">
            <v>46757.71</v>
          </cell>
          <cell r="I709">
            <v>5</v>
          </cell>
          <cell r="K709">
            <v>46757.71</v>
          </cell>
        </row>
        <row r="710">
          <cell r="B710">
            <v>5134</v>
          </cell>
          <cell r="C710" t="str">
            <v>0-3411-0000-0000</v>
          </cell>
          <cell r="D710" t="str">
            <v>SERVICIOS FINANCIEROS Y BANCARIOS</v>
          </cell>
          <cell r="E710">
            <v>0</v>
          </cell>
          <cell r="F710">
            <v>46757.71</v>
          </cell>
          <cell r="G710">
            <v>0</v>
          </cell>
          <cell r="H710">
            <v>46757.71</v>
          </cell>
          <cell r="I710">
            <v>6</v>
          </cell>
          <cell r="K710">
            <v>46757.71</v>
          </cell>
        </row>
        <row r="711">
          <cell r="B711">
            <v>5134</v>
          </cell>
          <cell r="C711" t="str">
            <v>0-3450-0000-0000</v>
          </cell>
          <cell r="D711" t="str">
            <v>SEGURO DE BIENES PATRIMONIALES</v>
          </cell>
          <cell r="E711">
            <v>0</v>
          </cell>
          <cell r="F711">
            <v>2061.1</v>
          </cell>
          <cell r="G711">
            <v>0</v>
          </cell>
          <cell r="H711">
            <v>2061.1</v>
          </cell>
          <cell r="I711">
            <v>5</v>
          </cell>
          <cell r="K711">
            <v>2061.1</v>
          </cell>
        </row>
        <row r="712">
          <cell r="B712">
            <v>5134</v>
          </cell>
          <cell r="C712" t="str">
            <v>0-3451-0000-0000</v>
          </cell>
          <cell r="D712" t="str">
            <v>SEGURO DE BIENES PATRIMONIALES</v>
          </cell>
          <cell r="E712">
            <v>0</v>
          </cell>
          <cell r="F712">
            <v>2061.1</v>
          </cell>
          <cell r="G712">
            <v>0</v>
          </cell>
          <cell r="H712">
            <v>2061.1</v>
          </cell>
          <cell r="I712">
            <v>6</v>
          </cell>
          <cell r="K712">
            <v>2061.1</v>
          </cell>
        </row>
        <row r="713">
          <cell r="B713">
            <v>5134</v>
          </cell>
          <cell r="C713" t="str">
            <v>0-3470-0000-0000</v>
          </cell>
          <cell r="D713" t="str">
            <v>FLETES Y MANIOBRAS</v>
          </cell>
          <cell r="E713">
            <v>0</v>
          </cell>
          <cell r="F713">
            <v>3155.2</v>
          </cell>
          <cell r="G713">
            <v>0</v>
          </cell>
          <cell r="H713">
            <v>3155.2</v>
          </cell>
          <cell r="I713">
            <v>5</v>
          </cell>
          <cell r="K713">
            <v>3155.2</v>
          </cell>
        </row>
        <row r="714">
          <cell r="B714">
            <v>5134</v>
          </cell>
          <cell r="C714" t="str">
            <v>0-3471-0000-0000</v>
          </cell>
          <cell r="D714" t="str">
            <v>FLETES Y MANIOBRAS</v>
          </cell>
          <cell r="E714">
            <v>0</v>
          </cell>
          <cell r="F714">
            <v>3155.2</v>
          </cell>
          <cell r="G714">
            <v>0</v>
          </cell>
          <cell r="H714">
            <v>3155.2</v>
          </cell>
          <cell r="I714">
            <v>6</v>
          </cell>
          <cell r="K714">
            <v>3155.2</v>
          </cell>
        </row>
        <row r="715">
          <cell r="B715">
            <v>5134</v>
          </cell>
          <cell r="C715" t="str">
            <v>0-3490-0000-0000</v>
          </cell>
          <cell r="D715" t="str">
            <v>SERV FINANC BANCAR Y COMERCIALES INTEGRA</v>
          </cell>
          <cell r="E715">
            <v>0</v>
          </cell>
          <cell r="F715">
            <v>41607.43</v>
          </cell>
          <cell r="G715">
            <v>0</v>
          </cell>
          <cell r="H715">
            <v>41607.43</v>
          </cell>
          <cell r="I715">
            <v>5</v>
          </cell>
          <cell r="K715">
            <v>41607.43</v>
          </cell>
        </row>
        <row r="716">
          <cell r="B716">
            <v>5134</v>
          </cell>
          <cell r="C716" t="str">
            <v>0-3491-0000-0000</v>
          </cell>
          <cell r="D716" t="str">
            <v>SERV FINANC BANCAR Y COMERCIALES INTEGRA</v>
          </cell>
          <cell r="E716">
            <v>0</v>
          </cell>
          <cell r="F716">
            <v>41607.43</v>
          </cell>
          <cell r="G716">
            <v>0</v>
          </cell>
          <cell r="H716">
            <v>41607.43</v>
          </cell>
          <cell r="I716">
            <v>6</v>
          </cell>
          <cell r="K716">
            <v>41607.43</v>
          </cell>
        </row>
        <row r="717">
          <cell r="B717">
            <v>5135</v>
          </cell>
          <cell r="C717" t="str">
            <v>0-0000-0000-0000</v>
          </cell>
          <cell r="D717" t="str">
            <v>SERVICIOS DE INSTALACIÓN, REPARACIÓN, MA</v>
          </cell>
          <cell r="E717">
            <v>0</v>
          </cell>
          <cell r="F717">
            <v>2025399.66</v>
          </cell>
          <cell r="G717">
            <v>54370.36</v>
          </cell>
          <cell r="H717">
            <v>1971029.3</v>
          </cell>
          <cell r="I717">
            <v>4</v>
          </cell>
          <cell r="K717">
            <v>1971029.3</v>
          </cell>
        </row>
        <row r="718">
          <cell r="B718">
            <v>5135</v>
          </cell>
          <cell r="C718" t="str">
            <v>0-3510-0000-0000</v>
          </cell>
          <cell r="D718" t="str">
            <v>CONSERVACION Y MANTTO DE INMUEBLES</v>
          </cell>
          <cell r="E718">
            <v>0</v>
          </cell>
          <cell r="F718">
            <v>198735.34</v>
          </cell>
          <cell r="G718">
            <v>23316</v>
          </cell>
          <cell r="H718">
            <v>175419.34</v>
          </cell>
          <cell r="I718">
            <v>5</v>
          </cell>
          <cell r="K718">
            <v>175419.34</v>
          </cell>
        </row>
        <row r="719">
          <cell r="B719">
            <v>5135</v>
          </cell>
          <cell r="C719" t="str">
            <v>0-3511-0000-0000</v>
          </cell>
          <cell r="D719" t="str">
            <v>CONSERVACION Y MANTTO DE INMUEBLES</v>
          </cell>
          <cell r="E719">
            <v>0</v>
          </cell>
          <cell r="F719">
            <v>143722.34</v>
          </cell>
          <cell r="G719">
            <v>0</v>
          </cell>
          <cell r="H719">
            <v>143722.34</v>
          </cell>
          <cell r="I719">
            <v>6</v>
          </cell>
          <cell r="K719">
            <v>143722.34</v>
          </cell>
        </row>
        <row r="720">
          <cell r="B720">
            <v>5135</v>
          </cell>
          <cell r="C720" t="str">
            <v>0-3512-0000-0000</v>
          </cell>
          <cell r="D720" t="str">
            <v>INSTALACIONES</v>
          </cell>
          <cell r="E720">
            <v>0</v>
          </cell>
          <cell r="F720">
            <v>55013</v>
          </cell>
          <cell r="G720">
            <v>23316</v>
          </cell>
          <cell r="H720">
            <v>31697</v>
          </cell>
          <cell r="I720">
            <v>6</v>
          </cell>
          <cell r="K720">
            <v>31697</v>
          </cell>
        </row>
        <row r="721">
          <cell r="B721">
            <v>5135</v>
          </cell>
          <cell r="C721" t="str">
            <v>0-3520-0000-0000</v>
          </cell>
          <cell r="D721" t="str">
            <v>INST REP Y MANT MOB EQ ADMON EDU Y REC</v>
          </cell>
          <cell r="E721">
            <v>0</v>
          </cell>
          <cell r="F721">
            <v>34197.26</v>
          </cell>
          <cell r="G721">
            <v>0</v>
          </cell>
          <cell r="H721">
            <v>34197.26</v>
          </cell>
          <cell r="I721">
            <v>5</v>
          </cell>
          <cell r="K721">
            <v>34197.26</v>
          </cell>
        </row>
        <row r="722">
          <cell r="B722">
            <v>5135</v>
          </cell>
          <cell r="C722" t="str">
            <v>0-3521-0000-0000</v>
          </cell>
          <cell r="D722" t="str">
            <v>INST REP Y MANT MOB EQ ADMON EDU Y REC</v>
          </cell>
          <cell r="E722">
            <v>0</v>
          </cell>
          <cell r="F722">
            <v>34197.26</v>
          </cell>
          <cell r="G722">
            <v>0</v>
          </cell>
          <cell r="H722">
            <v>34197.26</v>
          </cell>
          <cell r="I722">
            <v>6</v>
          </cell>
          <cell r="K722">
            <v>34197.26</v>
          </cell>
        </row>
        <row r="723">
          <cell r="B723">
            <v>5135</v>
          </cell>
          <cell r="C723" t="str">
            <v>0-3530-0000-0000</v>
          </cell>
          <cell r="D723" t="str">
            <v>INST REP Y MANT EQ COMP Y TEC INF</v>
          </cell>
          <cell r="E723">
            <v>0</v>
          </cell>
          <cell r="F723">
            <v>34603.96</v>
          </cell>
          <cell r="G723">
            <v>31054.36</v>
          </cell>
          <cell r="H723">
            <v>3549.6</v>
          </cell>
          <cell r="I723">
            <v>5</v>
          </cell>
          <cell r="K723">
            <v>3549.6</v>
          </cell>
        </row>
        <row r="724">
          <cell r="B724">
            <v>5135</v>
          </cell>
          <cell r="C724" t="str">
            <v>0-3531-0000-0000</v>
          </cell>
          <cell r="D724" t="str">
            <v>INST REP Y MANT EQ COMP Y TEC INF</v>
          </cell>
          <cell r="E724">
            <v>0</v>
          </cell>
          <cell r="F724">
            <v>34603.96</v>
          </cell>
          <cell r="G724">
            <v>31054.36</v>
          </cell>
          <cell r="H724">
            <v>3549.6</v>
          </cell>
          <cell r="I724">
            <v>6</v>
          </cell>
          <cell r="K724">
            <v>3549.6</v>
          </cell>
        </row>
        <row r="725">
          <cell r="B725">
            <v>5135</v>
          </cell>
          <cell r="C725" t="str">
            <v>0-3540-0000-0000</v>
          </cell>
          <cell r="D725" t="str">
            <v>INST REP Y MANT EQ INSTR MEDICO Y LAB</v>
          </cell>
          <cell r="E725">
            <v>0</v>
          </cell>
          <cell r="F725">
            <v>232267.96</v>
          </cell>
          <cell r="G725">
            <v>0</v>
          </cell>
          <cell r="H725">
            <v>232267.96</v>
          </cell>
          <cell r="I725">
            <v>5</v>
          </cell>
          <cell r="K725">
            <v>232267.96</v>
          </cell>
        </row>
        <row r="726">
          <cell r="B726">
            <v>5135</v>
          </cell>
          <cell r="C726" t="str">
            <v>0-3541-0000-0000</v>
          </cell>
          <cell r="D726" t="str">
            <v>INST REP Y MANT EQ INSTR MEDICO Y LAB</v>
          </cell>
          <cell r="E726">
            <v>0</v>
          </cell>
          <cell r="F726">
            <v>232267.96</v>
          </cell>
          <cell r="G726">
            <v>0</v>
          </cell>
          <cell r="H726">
            <v>232267.96</v>
          </cell>
          <cell r="I726">
            <v>6</v>
          </cell>
          <cell r="K726">
            <v>232267.96</v>
          </cell>
        </row>
        <row r="727">
          <cell r="B727">
            <v>5135</v>
          </cell>
          <cell r="C727" t="str">
            <v>0-3550-0000-0000</v>
          </cell>
          <cell r="D727" t="str">
            <v>REP Y MANT DE EQ DE TRANSPORTE</v>
          </cell>
          <cell r="E727">
            <v>0</v>
          </cell>
          <cell r="F727">
            <v>512379.72</v>
          </cell>
          <cell r="G727">
            <v>0</v>
          </cell>
          <cell r="H727">
            <v>512379.72</v>
          </cell>
          <cell r="I727">
            <v>5</v>
          </cell>
          <cell r="K727">
            <v>512379.72</v>
          </cell>
        </row>
        <row r="728">
          <cell r="B728">
            <v>5135</v>
          </cell>
          <cell r="C728" t="str">
            <v>0-3551-0000-0000</v>
          </cell>
          <cell r="D728" t="str">
            <v>REP Y MANT DE EQ DE TRANSPORTE</v>
          </cell>
          <cell r="E728">
            <v>0</v>
          </cell>
          <cell r="F728">
            <v>512379.72</v>
          </cell>
          <cell r="G728">
            <v>0</v>
          </cell>
          <cell r="H728">
            <v>512379.72</v>
          </cell>
          <cell r="I728">
            <v>6</v>
          </cell>
          <cell r="K728">
            <v>512379.72</v>
          </cell>
        </row>
        <row r="729">
          <cell r="B729">
            <v>5135</v>
          </cell>
          <cell r="C729" t="str">
            <v>0-3570-0000-0000</v>
          </cell>
          <cell r="D729" t="str">
            <v>INST REP Y MANT D MAQ OTROS EQ Y HERRAM</v>
          </cell>
          <cell r="E729">
            <v>0</v>
          </cell>
          <cell r="F729">
            <v>47054</v>
          </cell>
          <cell r="G729">
            <v>0</v>
          </cell>
          <cell r="H729">
            <v>47054</v>
          </cell>
          <cell r="I729">
            <v>5</v>
          </cell>
          <cell r="K729">
            <v>47054</v>
          </cell>
        </row>
        <row r="730">
          <cell r="B730">
            <v>5135</v>
          </cell>
          <cell r="C730" t="str">
            <v>0-3571-0000-0000</v>
          </cell>
          <cell r="D730" t="str">
            <v>INST REP Y MANT D MAQ OTROS EQ Y HERRAM</v>
          </cell>
          <cell r="E730">
            <v>0</v>
          </cell>
          <cell r="F730">
            <v>47054</v>
          </cell>
          <cell r="G730">
            <v>0</v>
          </cell>
          <cell r="H730">
            <v>47054</v>
          </cell>
          <cell r="I730">
            <v>6</v>
          </cell>
          <cell r="K730">
            <v>47054</v>
          </cell>
        </row>
        <row r="731">
          <cell r="B731">
            <v>5135</v>
          </cell>
          <cell r="C731" t="str">
            <v>0-3580-0000-0000</v>
          </cell>
          <cell r="D731" t="str">
            <v>SERV DE LIMPIEZA Y MANEJO DE DESECHOS</v>
          </cell>
          <cell r="E731">
            <v>0</v>
          </cell>
          <cell r="F731">
            <v>902187.42</v>
          </cell>
          <cell r="G731">
            <v>0</v>
          </cell>
          <cell r="H731">
            <v>902187.42</v>
          </cell>
          <cell r="I731">
            <v>5</v>
          </cell>
          <cell r="K731">
            <v>902187.42</v>
          </cell>
        </row>
        <row r="732">
          <cell r="B732">
            <v>5135</v>
          </cell>
          <cell r="C732" t="str">
            <v>0-3581-0000-0000</v>
          </cell>
          <cell r="D732" t="str">
            <v>SERV DE LIMPIEZA Y MANEJO DE DESECHOS</v>
          </cell>
          <cell r="E732">
            <v>0</v>
          </cell>
          <cell r="F732">
            <v>902187.42</v>
          </cell>
          <cell r="G732">
            <v>0</v>
          </cell>
          <cell r="H732">
            <v>902187.42</v>
          </cell>
          <cell r="I732">
            <v>6</v>
          </cell>
          <cell r="K732">
            <v>902187.42</v>
          </cell>
        </row>
        <row r="733">
          <cell r="B733">
            <v>5135</v>
          </cell>
          <cell r="C733" t="str">
            <v>0-3590-0000-0000</v>
          </cell>
          <cell r="D733" t="str">
            <v>SERVICIO DE JARDINERIA Y FUMIGACION</v>
          </cell>
          <cell r="E733">
            <v>0</v>
          </cell>
          <cell r="F733">
            <v>63974</v>
          </cell>
          <cell r="G733">
            <v>0</v>
          </cell>
          <cell r="H733">
            <v>63974</v>
          </cell>
          <cell r="I733">
            <v>5</v>
          </cell>
          <cell r="K733">
            <v>63974</v>
          </cell>
        </row>
        <row r="734">
          <cell r="B734">
            <v>5135</v>
          </cell>
          <cell r="C734" t="str">
            <v>0-3591-0000-0000</v>
          </cell>
          <cell r="D734" t="str">
            <v>SERVICIO DE JARDINERIA Y FUMIGACION</v>
          </cell>
          <cell r="E734">
            <v>0</v>
          </cell>
          <cell r="F734">
            <v>63974</v>
          </cell>
          <cell r="G734">
            <v>0</v>
          </cell>
          <cell r="H734">
            <v>63974</v>
          </cell>
          <cell r="I734">
            <v>6</v>
          </cell>
          <cell r="K734">
            <v>63974</v>
          </cell>
        </row>
        <row r="735">
          <cell r="B735">
            <v>5137</v>
          </cell>
          <cell r="C735" t="str">
            <v>0-0000-0000-0000</v>
          </cell>
          <cell r="D735" t="str">
            <v>SERVICIOS DE TRASLADO Y VIÁTICOS</v>
          </cell>
          <cell r="E735">
            <v>0</v>
          </cell>
          <cell r="F735">
            <v>213002.2</v>
          </cell>
          <cell r="G735">
            <v>11736.1</v>
          </cell>
          <cell r="H735">
            <v>201266.1</v>
          </cell>
          <cell r="I735">
            <v>4</v>
          </cell>
          <cell r="K735">
            <v>201266.1</v>
          </cell>
        </row>
        <row r="736">
          <cell r="B736">
            <v>5137</v>
          </cell>
          <cell r="C736" t="str">
            <v>0-3720-0000-0000</v>
          </cell>
          <cell r="D736" t="str">
            <v>PASAJES TERRESTRES</v>
          </cell>
          <cell r="E736">
            <v>0</v>
          </cell>
          <cell r="F736">
            <v>11983</v>
          </cell>
          <cell r="G736">
            <v>0</v>
          </cell>
          <cell r="H736">
            <v>11983</v>
          </cell>
          <cell r="I736">
            <v>5</v>
          </cell>
          <cell r="K736">
            <v>11983</v>
          </cell>
        </row>
        <row r="737">
          <cell r="B737">
            <v>5137</v>
          </cell>
          <cell r="C737" t="str">
            <v>0-3721-0000-0000</v>
          </cell>
          <cell r="D737" t="str">
            <v>PASAJES TERRESTRES</v>
          </cell>
          <cell r="E737">
            <v>0</v>
          </cell>
          <cell r="F737">
            <v>11983</v>
          </cell>
          <cell r="G737">
            <v>0</v>
          </cell>
          <cell r="H737">
            <v>11983</v>
          </cell>
          <cell r="I737">
            <v>6</v>
          </cell>
          <cell r="K737">
            <v>11983</v>
          </cell>
        </row>
        <row r="738">
          <cell r="B738">
            <v>5137</v>
          </cell>
          <cell r="C738" t="str">
            <v>0-3750-0000-0000</v>
          </cell>
          <cell r="D738" t="str">
            <v>VIATICOS EN EL PAIS</v>
          </cell>
          <cell r="E738">
            <v>0</v>
          </cell>
          <cell r="F738">
            <v>23163.200000000001</v>
          </cell>
          <cell r="G738">
            <v>11736.1</v>
          </cell>
          <cell r="H738">
            <v>11427.1</v>
          </cell>
          <cell r="I738">
            <v>5</v>
          </cell>
          <cell r="K738">
            <v>11427.1</v>
          </cell>
        </row>
        <row r="739">
          <cell r="B739">
            <v>5137</v>
          </cell>
          <cell r="C739" t="str">
            <v>0-3751-0000-0000</v>
          </cell>
          <cell r="D739" t="str">
            <v>VIATICOS EN EL PAIS</v>
          </cell>
          <cell r="E739">
            <v>0</v>
          </cell>
          <cell r="F739">
            <v>23163.200000000001</v>
          </cell>
          <cell r="G739">
            <v>11736.1</v>
          </cell>
          <cell r="H739">
            <v>11427.1</v>
          </cell>
          <cell r="I739">
            <v>6</v>
          </cell>
          <cell r="K739">
            <v>11427.1</v>
          </cell>
        </row>
        <row r="740">
          <cell r="B740">
            <v>5137</v>
          </cell>
          <cell r="C740" t="str">
            <v>0-3790-0000-0000</v>
          </cell>
          <cell r="D740" t="str">
            <v>OTROS SERVICIOS DE TRASLADO Y HOSPEDAJE</v>
          </cell>
          <cell r="E740">
            <v>0</v>
          </cell>
          <cell r="F740">
            <v>177856</v>
          </cell>
          <cell r="G740">
            <v>0</v>
          </cell>
          <cell r="H740">
            <v>177856</v>
          </cell>
          <cell r="I740">
            <v>5</v>
          </cell>
          <cell r="K740">
            <v>177856</v>
          </cell>
        </row>
        <row r="741">
          <cell r="B741">
            <v>5137</v>
          </cell>
          <cell r="C741" t="str">
            <v>0-3791-0000-0000</v>
          </cell>
          <cell r="D741" t="str">
            <v>OTROS SERVICIOS DE TRASLADO Y HOSPEDAJE</v>
          </cell>
          <cell r="E741">
            <v>0</v>
          </cell>
          <cell r="F741">
            <v>177856</v>
          </cell>
          <cell r="G741">
            <v>0</v>
          </cell>
          <cell r="H741">
            <v>177856</v>
          </cell>
          <cell r="I741">
            <v>6</v>
          </cell>
          <cell r="K741">
            <v>177856</v>
          </cell>
        </row>
        <row r="742">
          <cell r="B742">
            <v>5137</v>
          </cell>
          <cell r="C742" t="str">
            <v>0-3791-0001-0000</v>
          </cell>
          <cell r="D742" t="str">
            <v>ESTACIONAMIENTOS</v>
          </cell>
          <cell r="E742">
            <v>0</v>
          </cell>
          <cell r="F742">
            <v>172960</v>
          </cell>
          <cell r="G742">
            <v>0</v>
          </cell>
          <cell r="H742">
            <v>172960</v>
          </cell>
          <cell r="I742">
            <v>7</v>
          </cell>
          <cell r="K742">
            <v>172960</v>
          </cell>
        </row>
        <row r="743">
          <cell r="B743">
            <v>5137</v>
          </cell>
          <cell r="C743" t="str">
            <v>0-3791-0002-0000</v>
          </cell>
          <cell r="D743" t="str">
            <v>PEAJE</v>
          </cell>
          <cell r="E743">
            <v>0</v>
          </cell>
          <cell r="F743">
            <v>4896</v>
          </cell>
          <cell r="G743">
            <v>0</v>
          </cell>
          <cell r="H743">
            <v>4896</v>
          </cell>
          <cell r="I743">
            <v>7</v>
          </cell>
          <cell r="K743">
            <v>4896</v>
          </cell>
        </row>
        <row r="744">
          <cell r="B744">
            <v>5138</v>
          </cell>
          <cell r="C744" t="str">
            <v>0-0000-0000-0000</v>
          </cell>
          <cell r="D744" t="str">
            <v>SERVICIOS OFICIALES</v>
          </cell>
          <cell r="E744">
            <v>0</v>
          </cell>
          <cell r="F744">
            <v>967774.51</v>
          </cell>
          <cell r="G744">
            <v>138619.85999999999</v>
          </cell>
          <cell r="H744">
            <v>829154.65</v>
          </cell>
          <cell r="I744">
            <v>4</v>
          </cell>
          <cell r="K744">
            <v>829154.65</v>
          </cell>
        </row>
        <row r="745">
          <cell r="B745">
            <v>5138</v>
          </cell>
          <cell r="C745" t="str">
            <v>0-3820-0000-0000</v>
          </cell>
          <cell r="D745" t="str">
            <v>GASTOS DE ORDEN SOCIAL Y CULTURAL</v>
          </cell>
          <cell r="E745">
            <v>0</v>
          </cell>
          <cell r="F745">
            <v>1826</v>
          </cell>
          <cell r="G745">
            <v>0</v>
          </cell>
          <cell r="H745">
            <v>1826</v>
          </cell>
          <cell r="I745">
            <v>5</v>
          </cell>
          <cell r="K745">
            <v>1826</v>
          </cell>
        </row>
        <row r="746">
          <cell r="B746">
            <v>5138</v>
          </cell>
          <cell r="C746" t="str">
            <v>0-3821-0000-0000</v>
          </cell>
          <cell r="D746" t="str">
            <v>GASTOS DE ORDEN SOCIAL Y CULTURAL</v>
          </cell>
          <cell r="E746">
            <v>0</v>
          </cell>
          <cell r="F746">
            <v>1826</v>
          </cell>
          <cell r="G746">
            <v>0</v>
          </cell>
          <cell r="H746">
            <v>1826</v>
          </cell>
          <cell r="I746">
            <v>6</v>
          </cell>
          <cell r="K746">
            <v>1826</v>
          </cell>
        </row>
        <row r="747">
          <cell r="B747">
            <v>5138</v>
          </cell>
          <cell r="C747" t="str">
            <v>0-3830-0000-0000</v>
          </cell>
          <cell r="D747" t="str">
            <v>CONGRESOS Y CONVENCIONES</v>
          </cell>
          <cell r="E747">
            <v>0</v>
          </cell>
          <cell r="F747">
            <v>873344.5</v>
          </cell>
          <cell r="G747">
            <v>138619.85999999999</v>
          </cell>
          <cell r="H747">
            <v>734724.64</v>
          </cell>
          <cell r="I747">
            <v>5</v>
          </cell>
          <cell r="K747">
            <v>734724.64</v>
          </cell>
        </row>
        <row r="748">
          <cell r="B748">
            <v>5138</v>
          </cell>
          <cell r="C748" t="str">
            <v>0-3831-0000-0000</v>
          </cell>
          <cell r="D748" t="str">
            <v>CONGRESOS Y CONVENCIONES</v>
          </cell>
          <cell r="E748">
            <v>0</v>
          </cell>
          <cell r="F748">
            <v>873344.5</v>
          </cell>
          <cell r="G748">
            <v>138619.85999999999</v>
          </cell>
          <cell r="H748">
            <v>734724.64</v>
          </cell>
          <cell r="I748">
            <v>6</v>
          </cell>
          <cell r="K748">
            <v>734724.64</v>
          </cell>
        </row>
        <row r="749">
          <cell r="B749">
            <v>5138</v>
          </cell>
          <cell r="C749" t="str">
            <v>0-3831-0001-0000</v>
          </cell>
          <cell r="D749" t="str">
            <v>FOROS Y EVENTOS</v>
          </cell>
          <cell r="E749">
            <v>0</v>
          </cell>
          <cell r="F749">
            <v>476142.26</v>
          </cell>
          <cell r="G749">
            <v>138619.85999999999</v>
          </cell>
          <cell r="H749">
            <v>337522.4</v>
          </cell>
          <cell r="I749">
            <v>7</v>
          </cell>
          <cell r="K749">
            <v>337522.4</v>
          </cell>
        </row>
        <row r="750">
          <cell r="B750">
            <v>5138</v>
          </cell>
          <cell r="C750" t="str">
            <v>0-3831-0003-0000</v>
          </cell>
          <cell r="D750" t="str">
            <v>Cabalgata de reyes</v>
          </cell>
          <cell r="E750">
            <v>0</v>
          </cell>
          <cell r="F750">
            <v>8766.6200000000008</v>
          </cell>
          <cell r="G750">
            <v>0</v>
          </cell>
          <cell r="H750">
            <v>8766.6200000000008</v>
          </cell>
          <cell r="I750">
            <v>7</v>
          </cell>
          <cell r="K750">
            <v>8766.6200000000008</v>
          </cell>
        </row>
        <row r="751">
          <cell r="B751">
            <v>5138</v>
          </cell>
          <cell r="C751" t="str">
            <v>0-3831-0004-0000</v>
          </cell>
          <cell r="D751" t="str">
            <v>Dia del niño</v>
          </cell>
          <cell r="E751">
            <v>0</v>
          </cell>
          <cell r="F751">
            <v>99019.32</v>
          </cell>
          <cell r="G751">
            <v>0</v>
          </cell>
          <cell r="H751">
            <v>99019.32</v>
          </cell>
          <cell r="I751">
            <v>7</v>
          </cell>
          <cell r="K751">
            <v>99019.32</v>
          </cell>
        </row>
        <row r="752">
          <cell r="B752">
            <v>5138</v>
          </cell>
          <cell r="C752" t="str">
            <v>0-3831-0008-0000</v>
          </cell>
          <cell r="D752" t="str">
            <v>Gira de invierno</v>
          </cell>
          <cell r="E752">
            <v>0</v>
          </cell>
          <cell r="F752">
            <v>429</v>
          </cell>
          <cell r="G752">
            <v>0</v>
          </cell>
          <cell r="H752">
            <v>429</v>
          </cell>
          <cell r="I752">
            <v>7</v>
          </cell>
          <cell r="K752">
            <v>429</v>
          </cell>
        </row>
        <row r="753">
          <cell r="B753">
            <v>5138</v>
          </cell>
          <cell r="C753" t="str">
            <v>0-3831-0010-0000</v>
          </cell>
          <cell r="D753" t="str">
            <v>Dia de la familia</v>
          </cell>
          <cell r="E753">
            <v>0</v>
          </cell>
          <cell r="F753">
            <v>288987.3</v>
          </cell>
          <cell r="G753">
            <v>0</v>
          </cell>
          <cell r="H753">
            <v>288987.3</v>
          </cell>
          <cell r="I753">
            <v>7</v>
          </cell>
          <cell r="K753">
            <v>288987.3</v>
          </cell>
        </row>
        <row r="754">
          <cell r="B754">
            <v>5138</v>
          </cell>
          <cell r="C754" t="str">
            <v>0-3850-0000-0000</v>
          </cell>
          <cell r="D754" t="str">
            <v>GASTOS DE REPRESENTACION</v>
          </cell>
          <cell r="E754">
            <v>0</v>
          </cell>
          <cell r="F754">
            <v>92604.01</v>
          </cell>
          <cell r="G754">
            <v>0</v>
          </cell>
          <cell r="H754">
            <v>92604.01</v>
          </cell>
          <cell r="I754">
            <v>5</v>
          </cell>
          <cell r="K754">
            <v>92604.01</v>
          </cell>
        </row>
        <row r="755">
          <cell r="B755">
            <v>5138</v>
          </cell>
          <cell r="C755" t="str">
            <v>0-3851-0000-0000</v>
          </cell>
          <cell r="D755" t="str">
            <v>GASTOS DE REPRESENTACION</v>
          </cell>
          <cell r="E755">
            <v>0</v>
          </cell>
          <cell r="F755">
            <v>92604.01</v>
          </cell>
          <cell r="G755">
            <v>0</v>
          </cell>
          <cell r="H755">
            <v>92604.01</v>
          </cell>
          <cell r="I755">
            <v>6</v>
          </cell>
          <cell r="K755">
            <v>92604.01</v>
          </cell>
        </row>
        <row r="756">
          <cell r="B756">
            <v>5139</v>
          </cell>
          <cell r="C756" t="str">
            <v>0-0000-0000-0000</v>
          </cell>
          <cell r="D756" t="str">
            <v>OTROS SERVICIOS GENERALES</v>
          </cell>
          <cell r="E756">
            <v>0</v>
          </cell>
          <cell r="F756">
            <v>1306890.79</v>
          </cell>
          <cell r="G756">
            <v>819.01</v>
          </cell>
          <cell r="H756">
            <v>1306071.78</v>
          </cell>
          <cell r="I756">
            <v>4</v>
          </cell>
          <cell r="K756">
            <v>1306071.78</v>
          </cell>
        </row>
        <row r="757">
          <cell r="B757">
            <v>5139</v>
          </cell>
          <cell r="C757" t="str">
            <v>0-3920-0000-0000</v>
          </cell>
          <cell r="D757" t="str">
            <v>OTROS IMPUESTOS Y DERECHOS</v>
          </cell>
          <cell r="E757">
            <v>0</v>
          </cell>
          <cell r="F757">
            <v>34389.129999999997</v>
          </cell>
          <cell r="G757">
            <v>0</v>
          </cell>
          <cell r="H757">
            <v>34389.129999999997</v>
          </cell>
          <cell r="I757">
            <v>5</v>
          </cell>
          <cell r="K757">
            <v>34389.129999999997</v>
          </cell>
        </row>
        <row r="758">
          <cell r="B758">
            <v>5139</v>
          </cell>
          <cell r="C758" t="str">
            <v>0-3921-0000-0000</v>
          </cell>
          <cell r="D758" t="str">
            <v>OTROS IMPUESTOS Y DERECHOS</v>
          </cell>
          <cell r="E758">
            <v>0</v>
          </cell>
          <cell r="F758">
            <v>34389.129999999997</v>
          </cell>
          <cell r="G758">
            <v>0</v>
          </cell>
          <cell r="H758">
            <v>34389.129999999997</v>
          </cell>
          <cell r="I758">
            <v>6</v>
          </cell>
          <cell r="K758">
            <v>34389.129999999997</v>
          </cell>
        </row>
        <row r="759">
          <cell r="B759">
            <v>5139</v>
          </cell>
          <cell r="C759" t="str">
            <v>0-3921-0001-0000</v>
          </cell>
          <cell r="D759" t="str">
            <v>IVA HONORARIOS</v>
          </cell>
          <cell r="E759">
            <v>0</v>
          </cell>
          <cell r="F759">
            <v>14278.13</v>
          </cell>
          <cell r="G759">
            <v>0</v>
          </cell>
          <cell r="H759">
            <v>14278.13</v>
          </cell>
          <cell r="I759">
            <v>7</v>
          </cell>
          <cell r="K759">
            <v>14278.13</v>
          </cell>
        </row>
        <row r="760">
          <cell r="B760">
            <v>5139</v>
          </cell>
          <cell r="C760" t="str">
            <v>0-3921-0002-0000</v>
          </cell>
          <cell r="D760" t="str">
            <v>OTROS IMPUESTOS Y DERECHOS</v>
          </cell>
          <cell r="E760">
            <v>0</v>
          </cell>
          <cell r="F760">
            <v>20111</v>
          </cell>
          <cell r="G760">
            <v>0</v>
          </cell>
          <cell r="H760">
            <v>20111</v>
          </cell>
          <cell r="I760">
            <v>7</v>
          </cell>
          <cell r="K760">
            <v>20111</v>
          </cell>
        </row>
        <row r="761">
          <cell r="B761">
            <v>5139</v>
          </cell>
          <cell r="C761" t="str">
            <v>0-3960-0000-0000</v>
          </cell>
          <cell r="D761" t="str">
            <v>OTROS GASTOS POR RESPONSABILIDADES</v>
          </cell>
          <cell r="E761">
            <v>0</v>
          </cell>
          <cell r="F761">
            <v>6511.7</v>
          </cell>
          <cell r="G761">
            <v>0</v>
          </cell>
          <cell r="H761">
            <v>6511.7</v>
          </cell>
          <cell r="I761">
            <v>5</v>
          </cell>
          <cell r="K761">
            <v>6511.7</v>
          </cell>
        </row>
        <row r="762">
          <cell r="B762">
            <v>5139</v>
          </cell>
          <cell r="C762" t="str">
            <v>0-3961-0000-0000</v>
          </cell>
          <cell r="D762" t="str">
            <v>OTROS GASTOS POR RESPONSABILIDADES</v>
          </cell>
          <cell r="E762">
            <v>0</v>
          </cell>
          <cell r="F762">
            <v>6511.7</v>
          </cell>
          <cell r="G762">
            <v>0</v>
          </cell>
          <cell r="H762">
            <v>6511.7</v>
          </cell>
          <cell r="I762">
            <v>6</v>
          </cell>
          <cell r="K762">
            <v>6511.7</v>
          </cell>
        </row>
        <row r="763">
          <cell r="B763">
            <v>5139</v>
          </cell>
          <cell r="C763" t="str">
            <v>0-3980-0000-0000</v>
          </cell>
          <cell r="D763" t="str">
            <v>IMPUESTOS SOBRE NÓMINAS</v>
          </cell>
          <cell r="E763">
            <v>0</v>
          </cell>
          <cell r="F763">
            <v>1265989.96</v>
          </cell>
          <cell r="G763">
            <v>819.01</v>
          </cell>
          <cell r="H763">
            <v>1265170.95</v>
          </cell>
          <cell r="I763">
            <v>5</v>
          </cell>
          <cell r="K763">
            <v>1265170.95</v>
          </cell>
        </row>
        <row r="764">
          <cell r="B764">
            <v>5139</v>
          </cell>
          <cell r="C764" t="str">
            <v>0-3981-0000-0000</v>
          </cell>
          <cell r="D764" t="str">
            <v>IMPUESTOS SOBRE NÓMINAS</v>
          </cell>
          <cell r="E764">
            <v>0</v>
          </cell>
          <cell r="F764">
            <v>1247516.75</v>
          </cell>
          <cell r="G764">
            <v>0</v>
          </cell>
          <cell r="H764">
            <v>1247516.75</v>
          </cell>
          <cell r="I764">
            <v>6</v>
          </cell>
          <cell r="K764">
            <v>1247516.75</v>
          </cell>
        </row>
        <row r="765">
          <cell r="B765">
            <v>5139</v>
          </cell>
          <cell r="C765" t="str">
            <v>0-3982-0000-0000</v>
          </cell>
          <cell r="D765" t="str">
            <v>IMPUESTOS SOBRE NOMINA INGRESOS ASIMILAL</v>
          </cell>
          <cell r="E765">
            <v>0</v>
          </cell>
          <cell r="F765">
            <v>18473.21</v>
          </cell>
          <cell r="G765">
            <v>819.01</v>
          </cell>
          <cell r="H765">
            <v>17654.2</v>
          </cell>
          <cell r="I765">
            <v>6</v>
          </cell>
          <cell r="K765">
            <v>17654.2</v>
          </cell>
        </row>
        <row r="766">
          <cell r="B766">
            <v>5200</v>
          </cell>
          <cell r="C766" t="str">
            <v>0-0000-0000-0000</v>
          </cell>
          <cell r="D766" t="str">
            <v>TRANSFERENCIAS, ASIGNACIONES, SUBSIDIOS</v>
          </cell>
          <cell r="E766">
            <v>0</v>
          </cell>
          <cell r="F766">
            <v>4886909.92</v>
          </cell>
          <cell r="G766">
            <v>28373.27</v>
          </cell>
          <cell r="H766">
            <v>4858536.6500000004</v>
          </cell>
          <cell r="I766">
            <v>2</v>
          </cell>
          <cell r="K766">
            <v>4858536.6500000004</v>
          </cell>
        </row>
        <row r="767">
          <cell r="B767">
            <v>5240</v>
          </cell>
          <cell r="C767" t="str">
            <v>0-0000-0000-0000</v>
          </cell>
          <cell r="D767" t="str">
            <v>AYUDAS SOCIALES</v>
          </cell>
          <cell r="E767">
            <v>0</v>
          </cell>
          <cell r="F767">
            <v>4886909.92</v>
          </cell>
          <cell r="G767">
            <v>28373.27</v>
          </cell>
          <cell r="H767">
            <v>4858536.6500000004</v>
          </cell>
          <cell r="I767">
            <v>3</v>
          </cell>
          <cell r="K767">
            <v>4858536.6500000004</v>
          </cell>
        </row>
        <row r="768">
          <cell r="B768">
            <v>5241</v>
          </cell>
          <cell r="C768" t="str">
            <v>0-0000-0000-0000</v>
          </cell>
          <cell r="D768" t="str">
            <v>AYUDAS SOCIALES A PERSONAS</v>
          </cell>
          <cell r="E768">
            <v>0</v>
          </cell>
          <cell r="F768">
            <v>3867591.95</v>
          </cell>
          <cell r="G768">
            <v>5873.27</v>
          </cell>
          <cell r="H768">
            <v>3861718.68</v>
          </cell>
          <cell r="I768">
            <v>4</v>
          </cell>
          <cell r="K768">
            <v>3861718.68</v>
          </cell>
        </row>
        <row r="769">
          <cell r="B769">
            <v>5241</v>
          </cell>
          <cell r="C769" t="str">
            <v>0-4410-0000-0000</v>
          </cell>
          <cell r="D769" t="str">
            <v>AYUDAS SOCIALES A PERSONAS</v>
          </cell>
          <cell r="E769">
            <v>0</v>
          </cell>
          <cell r="F769">
            <v>3867591.95</v>
          </cell>
          <cell r="G769">
            <v>5873.27</v>
          </cell>
          <cell r="H769">
            <v>3861718.68</v>
          </cell>
          <cell r="I769">
            <v>5</v>
          </cell>
          <cell r="K769">
            <v>3861718.68</v>
          </cell>
        </row>
        <row r="770">
          <cell r="B770">
            <v>5241</v>
          </cell>
          <cell r="C770" t="str">
            <v>0-4411-0000-0000</v>
          </cell>
          <cell r="D770" t="str">
            <v>AYUDAS SOCIALES A PERSONAS</v>
          </cell>
          <cell r="E770">
            <v>0</v>
          </cell>
          <cell r="F770">
            <v>3867591.95</v>
          </cell>
          <cell r="G770">
            <v>5873.27</v>
          </cell>
          <cell r="H770">
            <v>3861718.68</v>
          </cell>
          <cell r="I770">
            <v>6</v>
          </cell>
          <cell r="K770">
            <v>3861718.68</v>
          </cell>
        </row>
        <row r="771">
          <cell r="B771">
            <v>5241</v>
          </cell>
          <cell r="C771" t="str">
            <v>0-4411-0001-0000</v>
          </cell>
          <cell r="D771" t="str">
            <v>APOYO Y/O AYUDA SOCIAL</v>
          </cell>
          <cell r="E771">
            <v>0</v>
          </cell>
          <cell r="F771">
            <v>3848869.6</v>
          </cell>
          <cell r="G771">
            <v>5873.27</v>
          </cell>
          <cell r="H771">
            <v>3842996.33</v>
          </cell>
          <cell r="I771">
            <v>7</v>
          </cell>
          <cell r="K771">
            <v>3842996.33</v>
          </cell>
        </row>
        <row r="772">
          <cell r="B772">
            <v>5241</v>
          </cell>
          <cell r="C772" t="str">
            <v>0-4411-0003-0000</v>
          </cell>
          <cell r="D772" t="str">
            <v>APOYO POR SERV. DE REGISTRO</v>
          </cell>
          <cell r="E772">
            <v>0</v>
          </cell>
          <cell r="F772">
            <v>2960</v>
          </cell>
          <cell r="G772">
            <v>0</v>
          </cell>
          <cell r="H772">
            <v>2960</v>
          </cell>
          <cell r="I772">
            <v>7</v>
          </cell>
          <cell r="K772">
            <v>2960</v>
          </cell>
        </row>
        <row r="773">
          <cell r="B773">
            <v>5241</v>
          </cell>
          <cell r="C773" t="str">
            <v>0-4411-0017-0000</v>
          </cell>
          <cell r="D773" t="str">
            <v>HONORARIOS APOYO Y/O AYUDA SOCIAL</v>
          </cell>
          <cell r="E773">
            <v>0</v>
          </cell>
          <cell r="F773">
            <v>15762.35</v>
          </cell>
          <cell r="G773">
            <v>0</v>
          </cell>
          <cell r="H773">
            <v>15762.35</v>
          </cell>
          <cell r="I773">
            <v>7</v>
          </cell>
          <cell r="K773">
            <v>15762.35</v>
          </cell>
        </row>
        <row r="774">
          <cell r="B774">
            <v>5243</v>
          </cell>
          <cell r="C774" t="str">
            <v>0-0000-0000-0000</v>
          </cell>
          <cell r="D774" t="str">
            <v>AYUDAS SOCIALES A INSTITUCIONES</v>
          </cell>
          <cell r="E774">
            <v>0</v>
          </cell>
          <cell r="F774">
            <v>1019317.97</v>
          </cell>
          <cell r="G774">
            <v>22500</v>
          </cell>
          <cell r="H774">
            <v>996817.97</v>
          </cell>
          <cell r="I774">
            <v>4</v>
          </cell>
          <cell r="K774">
            <v>996817.97</v>
          </cell>
        </row>
        <row r="775">
          <cell r="B775">
            <v>5243</v>
          </cell>
          <cell r="C775" t="str">
            <v>0-4450-0000-0000</v>
          </cell>
          <cell r="D775" t="str">
            <v>DONATIVOS A INSTIT SIN FINES DE LUCRO</v>
          </cell>
          <cell r="E775">
            <v>0</v>
          </cell>
          <cell r="F775">
            <v>1019317.97</v>
          </cell>
          <cell r="G775">
            <v>22500</v>
          </cell>
          <cell r="H775">
            <v>996817.97</v>
          </cell>
          <cell r="I775">
            <v>5</v>
          </cell>
          <cell r="K775">
            <v>996817.97</v>
          </cell>
        </row>
        <row r="776">
          <cell r="B776">
            <v>5243</v>
          </cell>
          <cell r="C776" t="str">
            <v>0-4451-0000-0000</v>
          </cell>
          <cell r="D776" t="str">
            <v>DONATIVOS A INSTIT SIN FINES DE LUCRO</v>
          </cell>
          <cell r="E776">
            <v>0</v>
          </cell>
          <cell r="F776">
            <v>1019317.97</v>
          </cell>
          <cell r="G776">
            <v>22500</v>
          </cell>
          <cell r="H776">
            <v>996817.97</v>
          </cell>
          <cell r="I776">
            <v>6</v>
          </cell>
          <cell r="K776">
            <v>996817.97</v>
          </cell>
        </row>
        <row r="777">
          <cell r="B777">
            <v>5500</v>
          </cell>
          <cell r="C777" t="str">
            <v>0-0000-0000-0000</v>
          </cell>
          <cell r="D777" t="str">
            <v>OTROS GASTOS Y PÉRDIDAS EXTRAORDINARIAS</v>
          </cell>
          <cell r="E777">
            <v>0</v>
          </cell>
          <cell r="F777">
            <v>2567030.7400000002</v>
          </cell>
          <cell r="G777">
            <v>408693.84</v>
          </cell>
          <cell r="H777">
            <v>2158336.9</v>
          </cell>
          <cell r="I777">
            <v>2</v>
          </cell>
          <cell r="K777">
            <v>2158336.9</v>
          </cell>
        </row>
        <row r="778">
          <cell r="B778">
            <v>5510</v>
          </cell>
          <cell r="C778" t="str">
            <v>0-0000-0000-0000</v>
          </cell>
          <cell r="D778" t="str">
            <v>ESTIMACIONES, DEPRECIACIONES, DETERIOROS</v>
          </cell>
          <cell r="E778">
            <v>0</v>
          </cell>
          <cell r="F778">
            <v>2466864.34</v>
          </cell>
          <cell r="G778">
            <v>408693.84</v>
          </cell>
          <cell r="H778">
            <v>2058170.5</v>
          </cell>
          <cell r="I778">
            <v>3</v>
          </cell>
          <cell r="K778">
            <v>2058170.5</v>
          </cell>
        </row>
        <row r="779">
          <cell r="B779">
            <v>5513</v>
          </cell>
          <cell r="C779" t="str">
            <v>0-0000-0000-0000</v>
          </cell>
          <cell r="D779" t="str">
            <v>DEPRECIACIÓN DE BIENES INMUEBLES</v>
          </cell>
          <cell r="E779">
            <v>0</v>
          </cell>
          <cell r="F779">
            <v>960544.96</v>
          </cell>
          <cell r="G779">
            <v>408693.84</v>
          </cell>
          <cell r="H779">
            <v>551851.12</v>
          </cell>
          <cell r="I779">
            <v>4</v>
          </cell>
          <cell r="K779">
            <v>551851.12</v>
          </cell>
        </row>
        <row r="780">
          <cell r="B780">
            <v>5513</v>
          </cell>
          <cell r="C780" t="str">
            <v>2-0000-0000-0000</v>
          </cell>
          <cell r="D780" t="str">
            <v>DEPRECIACIÓN DE EDIFICIOS NO RESIDENCIAL</v>
          </cell>
          <cell r="E780">
            <v>0</v>
          </cell>
          <cell r="F780">
            <v>960544.96</v>
          </cell>
          <cell r="G780">
            <v>408693.84</v>
          </cell>
          <cell r="H780">
            <v>551851.12</v>
          </cell>
          <cell r="I780">
            <v>5</v>
          </cell>
          <cell r="K780">
            <v>551851.12</v>
          </cell>
        </row>
        <row r="781">
          <cell r="B781">
            <v>5515</v>
          </cell>
          <cell r="C781" t="str">
            <v>0-0000-0000-0000</v>
          </cell>
          <cell r="D781" t="str">
            <v>DEPRECIACIÓN DE BIENES MUEBLES</v>
          </cell>
          <cell r="E781">
            <v>0</v>
          </cell>
          <cell r="F781">
            <v>1506319.38</v>
          </cell>
          <cell r="G781">
            <v>0</v>
          </cell>
          <cell r="H781">
            <v>1506319.38</v>
          </cell>
          <cell r="I781">
            <v>4</v>
          </cell>
          <cell r="K781">
            <v>1506319.38</v>
          </cell>
        </row>
        <row r="782">
          <cell r="B782">
            <v>5515</v>
          </cell>
          <cell r="C782" t="str">
            <v>0-0000-5100-0000</v>
          </cell>
          <cell r="D782" t="str">
            <v>MOBILIARIO Y EQUIPO DE ADMINISTRACION</v>
          </cell>
          <cell r="E782">
            <v>0</v>
          </cell>
          <cell r="F782">
            <v>641734.59</v>
          </cell>
          <cell r="G782">
            <v>0</v>
          </cell>
          <cell r="H782">
            <v>641734.59</v>
          </cell>
          <cell r="I782">
            <v>5</v>
          </cell>
          <cell r="K782">
            <v>641734.59</v>
          </cell>
        </row>
        <row r="783">
          <cell r="B783">
            <v>5515</v>
          </cell>
          <cell r="C783" t="str">
            <v>0-0000-5111-0000</v>
          </cell>
          <cell r="D783" t="str">
            <v>MUEBLES DE OFICINA Y ESTANTERIA</v>
          </cell>
          <cell r="E783">
            <v>0</v>
          </cell>
          <cell r="F783">
            <v>21440.94</v>
          </cell>
          <cell r="G783">
            <v>0</v>
          </cell>
          <cell r="H783">
            <v>21440.94</v>
          </cell>
          <cell r="I783">
            <v>6</v>
          </cell>
          <cell r="K783">
            <v>21440.94</v>
          </cell>
        </row>
        <row r="784">
          <cell r="B784">
            <v>5515</v>
          </cell>
          <cell r="C784" t="str">
            <v>0-0000-5121-0000</v>
          </cell>
          <cell r="D784" t="str">
            <v>MUEBLES, EXCEPTO DE OFICINA Y ESTANTERIA</v>
          </cell>
          <cell r="E784">
            <v>0</v>
          </cell>
          <cell r="F784">
            <v>361.38</v>
          </cell>
          <cell r="G784">
            <v>0</v>
          </cell>
          <cell r="H784">
            <v>361.38</v>
          </cell>
          <cell r="I784">
            <v>6</v>
          </cell>
          <cell r="K784">
            <v>361.38</v>
          </cell>
        </row>
        <row r="785">
          <cell r="B785">
            <v>5515</v>
          </cell>
          <cell r="C785" t="str">
            <v>0-0000-5151-0000</v>
          </cell>
          <cell r="D785" t="str">
            <v>EQ D COMPUTO Y D TECNOLOGIAS D INFORMACI</v>
          </cell>
          <cell r="E785">
            <v>0</v>
          </cell>
          <cell r="F785">
            <v>435486.29</v>
          </cell>
          <cell r="G785">
            <v>0</v>
          </cell>
          <cell r="H785">
            <v>435486.29</v>
          </cell>
          <cell r="I785">
            <v>6</v>
          </cell>
          <cell r="K785">
            <v>435486.29</v>
          </cell>
        </row>
        <row r="786">
          <cell r="B786">
            <v>5515</v>
          </cell>
          <cell r="C786" t="str">
            <v>0-0000-5191-0000</v>
          </cell>
          <cell r="D786" t="str">
            <v>OTROS MOBILIARIOS Y EQUIPOS DE VALOR</v>
          </cell>
          <cell r="E786">
            <v>0</v>
          </cell>
          <cell r="F786">
            <v>184445.98</v>
          </cell>
          <cell r="G786">
            <v>0</v>
          </cell>
          <cell r="H786">
            <v>184445.98</v>
          </cell>
          <cell r="I786">
            <v>6</v>
          </cell>
          <cell r="K786">
            <v>184445.98</v>
          </cell>
        </row>
        <row r="787">
          <cell r="B787">
            <v>5515</v>
          </cell>
          <cell r="C787" t="str">
            <v>0-0000-5200-0000</v>
          </cell>
          <cell r="D787" t="str">
            <v>MOBILIARIO EQP EDUCACIONAL Y RECREATIVO</v>
          </cell>
          <cell r="E787">
            <v>0</v>
          </cell>
          <cell r="F787">
            <v>15840.42</v>
          </cell>
          <cell r="G787">
            <v>0</v>
          </cell>
          <cell r="H787">
            <v>15840.42</v>
          </cell>
          <cell r="I787">
            <v>5</v>
          </cell>
          <cell r="K787">
            <v>15840.42</v>
          </cell>
        </row>
        <row r="788">
          <cell r="B788">
            <v>5515</v>
          </cell>
          <cell r="C788" t="str">
            <v>0-0000-5221-0000</v>
          </cell>
          <cell r="D788" t="str">
            <v>APARATOS DEPORTIVOS</v>
          </cell>
          <cell r="E788">
            <v>0</v>
          </cell>
          <cell r="F788">
            <v>4490.7</v>
          </cell>
          <cell r="G788">
            <v>0</v>
          </cell>
          <cell r="H788">
            <v>4490.7</v>
          </cell>
          <cell r="I788">
            <v>6</v>
          </cell>
          <cell r="K788">
            <v>4490.7</v>
          </cell>
        </row>
        <row r="789">
          <cell r="B789">
            <v>5515</v>
          </cell>
          <cell r="C789" t="str">
            <v>0-0000-5291-0000</v>
          </cell>
          <cell r="D789" t="str">
            <v>OTROS MOBILIARIOS Y EQUIPO EDUCACIONAL R</v>
          </cell>
          <cell r="E789">
            <v>0</v>
          </cell>
          <cell r="F789">
            <v>11349.72</v>
          </cell>
          <cell r="G789">
            <v>0</v>
          </cell>
          <cell r="H789">
            <v>11349.72</v>
          </cell>
          <cell r="I789">
            <v>6</v>
          </cell>
          <cell r="K789">
            <v>11349.72</v>
          </cell>
        </row>
        <row r="790">
          <cell r="B790">
            <v>5515</v>
          </cell>
          <cell r="C790" t="str">
            <v>0-0000-5300-0000</v>
          </cell>
          <cell r="D790" t="str">
            <v>EQP E INSTRUMENTAL MEDICO Y DE LABORAT</v>
          </cell>
          <cell r="E790">
            <v>0</v>
          </cell>
          <cell r="F790">
            <v>12923.82</v>
          </cell>
          <cell r="G790">
            <v>0</v>
          </cell>
          <cell r="H790">
            <v>12923.82</v>
          </cell>
          <cell r="I790">
            <v>5</v>
          </cell>
          <cell r="K790">
            <v>12923.82</v>
          </cell>
        </row>
        <row r="791">
          <cell r="B791">
            <v>5515</v>
          </cell>
          <cell r="C791" t="str">
            <v>0-0000-5311-0000</v>
          </cell>
          <cell r="D791" t="str">
            <v>EQUIPO MEDICO Y DE LABORATORIO</v>
          </cell>
          <cell r="E791">
            <v>0</v>
          </cell>
          <cell r="F791">
            <v>12923.82</v>
          </cell>
          <cell r="G791">
            <v>0</v>
          </cell>
          <cell r="H791">
            <v>12923.82</v>
          </cell>
          <cell r="I791">
            <v>6</v>
          </cell>
          <cell r="K791">
            <v>12923.82</v>
          </cell>
        </row>
        <row r="792">
          <cell r="B792">
            <v>5515</v>
          </cell>
          <cell r="C792" t="str">
            <v>0-0000-5400-0000</v>
          </cell>
          <cell r="D792" t="str">
            <v>VEHICULOS Y EQUIPO DE TRANSPORTE</v>
          </cell>
          <cell r="E792">
            <v>0</v>
          </cell>
          <cell r="F792">
            <v>768709.2</v>
          </cell>
          <cell r="G792">
            <v>0</v>
          </cell>
          <cell r="H792">
            <v>768709.2</v>
          </cell>
          <cell r="I792">
            <v>5</v>
          </cell>
          <cell r="K792">
            <v>768709.2</v>
          </cell>
        </row>
        <row r="793">
          <cell r="B793">
            <v>5515</v>
          </cell>
          <cell r="C793" t="str">
            <v>0-0000-5411-0000</v>
          </cell>
          <cell r="D793" t="str">
            <v>AUTOMOVILES Y EQUIPO TERRESTRE</v>
          </cell>
          <cell r="E793">
            <v>0</v>
          </cell>
          <cell r="F793">
            <v>732061.92</v>
          </cell>
          <cell r="G793">
            <v>0</v>
          </cell>
          <cell r="H793">
            <v>732061.92</v>
          </cell>
          <cell r="I793">
            <v>6</v>
          </cell>
          <cell r="K793">
            <v>732061.92</v>
          </cell>
        </row>
        <row r="794">
          <cell r="B794">
            <v>5515</v>
          </cell>
          <cell r="C794" t="str">
            <v>0-0000-5421-0000</v>
          </cell>
          <cell r="D794" t="str">
            <v>CARROCERÍAS Y REMOLQUES</v>
          </cell>
          <cell r="E794">
            <v>0</v>
          </cell>
          <cell r="F794">
            <v>36647.279999999999</v>
          </cell>
          <cell r="G794">
            <v>0</v>
          </cell>
          <cell r="H794">
            <v>36647.279999999999</v>
          </cell>
          <cell r="I794">
            <v>6</v>
          </cell>
          <cell r="K794">
            <v>36647.279999999999</v>
          </cell>
        </row>
        <row r="795">
          <cell r="B795">
            <v>5515</v>
          </cell>
          <cell r="C795" t="str">
            <v>0-0000-5500-0000</v>
          </cell>
          <cell r="D795" t="str">
            <v>EQUIPO DE DEFENSA Y SEGURIDAD</v>
          </cell>
          <cell r="E795">
            <v>0</v>
          </cell>
          <cell r="F795">
            <v>6765.12</v>
          </cell>
          <cell r="G795">
            <v>0</v>
          </cell>
          <cell r="H795">
            <v>6765.12</v>
          </cell>
          <cell r="I795">
            <v>5</v>
          </cell>
          <cell r="K795">
            <v>6765.12</v>
          </cell>
        </row>
        <row r="796">
          <cell r="B796">
            <v>5515</v>
          </cell>
          <cell r="C796" t="str">
            <v>0-0000-5511-0000</v>
          </cell>
          <cell r="D796" t="str">
            <v>EQUIPO DE DEFENSA Y SEGURIDAD</v>
          </cell>
          <cell r="E796">
            <v>0</v>
          </cell>
          <cell r="F796">
            <v>6765.12</v>
          </cell>
          <cell r="G796">
            <v>0</v>
          </cell>
          <cell r="H796">
            <v>6765.12</v>
          </cell>
          <cell r="I796">
            <v>6</v>
          </cell>
          <cell r="K796">
            <v>6765.12</v>
          </cell>
        </row>
        <row r="797">
          <cell r="B797">
            <v>5515</v>
          </cell>
          <cell r="C797" t="str">
            <v>0-0000-5511-0001</v>
          </cell>
          <cell r="D797" t="str">
            <v>EQUIPO DE SEGURIDAD</v>
          </cell>
          <cell r="E797">
            <v>0</v>
          </cell>
          <cell r="F797">
            <v>6765.12</v>
          </cell>
          <cell r="G797">
            <v>0</v>
          </cell>
          <cell r="H797">
            <v>6765.12</v>
          </cell>
          <cell r="I797">
            <v>7</v>
          </cell>
          <cell r="K797">
            <v>6765.12</v>
          </cell>
        </row>
        <row r="798">
          <cell r="B798">
            <v>5515</v>
          </cell>
          <cell r="C798" t="str">
            <v>0-0000-5600-0000</v>
          </cell>
          <cell r="D798" t="str">
            <v>MAQUINARIA OTROS EQUIPOS Y HERRAMIENTAS</v>
          </cell>
          <cell r="E798">
            <v>0</v>
          </cell>
          <cell r="F798">
            <v>60346.23</v>
          </cell>
          <cell r="G798">
            <v>0</v>
          </cell>
          <cell r="H798">
            <v>60346.23</v>
          </cell>
          <cell r="I798">
            <v>5</v>
          </cell>
          <cell r="K798">
            <v>60346.23</v>
          </cell>
        </row>
        <row r="799">
          <cell r="B799">
            <v>5515</v>
          </cell>
          <cell r="C799" t="str">
            <v>0-0000-5621-0000</v>
          </cell>
          <cell r="D799" t="str">
            <v>MAQUINARIA Y EQUIPO INDUSTRIAL</v>
          </cell>
          <cell r="E799">
            <v>0</v>
          </cell>
          <cell r="F799">
            <v>18370.5</v>
          </cell>
          <cell r="G799">
            <v>0</v>
          </cell>
          <cell r="H799">
            <v>18370.5</v>
          </cell>
          <cell r="I799">
            <v>6</v>
          </cell>
          <cell r="K799">
            <v>18370.5</v>
          </cell>
        </row>
        <row r="800">
          <cell r="B800">
            <v>5515</v>
          </cell>
          <cell r="C800" t="str">
            <v>0-0000-5641-0000</v>
          </cell>
          <cell r="D800" t="str">
            <v>SISTEMA AIRE ACONDICIONADO CALEFACCIÓN R</v>
          </cell>
          <cell r="E800">
            <v>0</v>
          </cell>
          <cell r="F800">
            <v>3478.4</v>
          </cell>
          <cell r="G800">
            <v>0</v>
          </cell>
          <cell r="H800">
            <v>3478.4</v>
          </cell>
          <cell r="I800">
            <v>6</v>
          </cell>
          <cell r="K800">
            <v>3478.4</v>
          </cell>
        </row>
        <row r="801">
          <cell r="B801">
            <v>5515</v>
          </cell>
          <cell r="C801" t="str">
            <v>0-0000-5651-0000</v>
          </cell>
          <cell r="D801" t="str">
            <v>EQUIPO DE COMUNICACIÓN</v>
          </cell>
          <cell r="E801">
            <v>0</v>
          </cell>
          <cell r="F801">
            <v>6579.43</v>
          </cell>
          <cell r="G801">
            <v>0</v>
          </cell>
          <cell r="H801">
            <v>6579.43</v>
          </cell>
          <cell r="I801">
            <v>6</v>
          </cell>
          <cell r="K801">
            <v>6579.43</v>
          </cell>
        </row>
        <row r="802">
          <cell r="B802">
            <v>5515</v>
          </cell>
          <cell r="C802" t="str">
            <v>0-0000-5661-0000</v>
          </cell>
          <cell r="D802" t="str">
            <v>EQUIPOS DE GENERACION ELECTRICA, APARATO</v>
          </cell>
          <cell r="E802">
            <v>0</v>
          </cell>
          <cell r="F802">
            <v>3811.5</v>
          </cell>
          <cell r="G802">
            <v>0</v>
          </cell>
          <cell r="H802">
            <v>3811.5</v>
          </cell>
          <cell r="I802">
            <v>6</v>
          </cell>
          <cell r="K802">
            <v>3811.5</v>
          </cell>
        </row>
        <row r="803">
          <cell r="B803">
            <v>5515</v>
          </cell>
          <cell r="C803" t="str">
            <v>0-0000-5671-0000</v>
          </cell>
          <cell r="D803" t="str">
            <v>HERRAMINETAS Y MAQUINAS-HERRAMIENTAS</v>
          </cell>
          <cell r="E803">
            <v>0</v>
          </cell>
          <cell r="F803">
            <v>12416.7</v>
          </cell>
          <cell r="G803">
            <v>0</v>
          </cell>
          <cell r="H803">
            <v>12416.7</v>
          </cell>
          <cell r="I803">
            <v>6</v>
          </cell>
          <cell r="K803">
            <v>12416.7</v>
          </cell>
        </row>
        <row r="804">
          <cell r="B804">
            <v>5515</v>
          </cell>
          <cell r="C804" t="str">
            <v>0-0000-5672-0000</v>
          </cell>
          <cell r="D804" t="str">
            <v>REFACCIONES Y ACCESORIOS MAYORES</v>
          </cell>
          <cell r="E804">
            <v>0</v>
          </cell>
          <cell r="F804">
            <v>556.08000000000004</v>
          </cell>
          <cell r="G804">
            <v>0</v>
          </cell>
          <cell r="H804">
            <v>556.08000000000004</v>
          </cell>
          <cell r="I804">
            <v>6</v>
          </cell>
          <cell r="K804">
            <v>556.08000000000004</v>
          </cell>
        </row>
        <row r="805">
          <cell r="B805">
            <v>5515</v>
          </cell>
          <cell r="C805" t="str">
            <v>0-0000-5691-0000</v>
          </cell>
          <cell r="D805" t="str">
            <v>OTROS EQUIPOS</v>
          </cell>
          <cell r="E805">
            <v>0</v>
          </cell>
          <cell r="F805">
            <v>15133.62</v>
          </cell>
          <cell r="G805">
            <v>0</v>
          </cell>
          <cell r="H805">
            <v>15133.62</v>
          </cell>
          <cell r="I805">
            <v>6</v>
          </cell>
          <cell r="K805">
            <v>15133.62</v>
          </cell>
        </row>
        <row r="806">
          <cell r="B806">
            <v>5530</v>
          </cell>
          <cell r="C806" t="str">
            <v>0-0000-0000-0000</v>
          </cell>
          <cell r="D806" t="str">
            <v>DISMINUCIÓN DE INVENTARIOS</v>
          </cell>
          <cell r="E806">
            <v>0</v>
          </cell>
          <cell r="F806">
            <v>100166.39999999999</v>
          </cell>
          <cell r="G806">
            <v>0</v>
          </cell>
          <cell r="H806">
            <v>100166.39999999999</v>
          </cell>
          <cell r="I806">
            <v>3</v>
          </cell>
          <cell r="K806">
            <v>100166.39999999999</v>
          </cell>
        </row>
        <row r="807">
          <cell r="B807">
            <v>5535</v>
          </cell>
          <cell r="C807" t="str">
            <v>0-0000-0000-0000</v>
          </cell>
          <cell r="D807" t="str">
            <v>DISMINUCIÓN DE ALMACÉN DE MATERIALES Y S</v>
          </cell>
          <cell r="E807">
            <v>0</v>
          </cell>
          <cell r="F807">
            <v>100166.39999999999</v>
          </cell>
          <cell r="G807">
            <v>0</v>
          </cell>
          <cell r="H807">
            <v>100166.39999999999</v>
          </cell>
          <cell r="I807">
            <v>4</v>
          </cell>
          <cell r="K807">
            <v>100166.39999999999</v>
          </cell>
        </row>
        <row r="808">
          <cell r="B808">
            <v>5535</v>
          </cell>
          <cell r="C808" t="str">
            <v>0-2113-0000-0000</v>
          </cell>
          <cell r="D808" t="str">
            <v>MATERIALES Y SUMINISTROS DONADOS</v>
          </cell>
          <cell r="E808">
            <v>0</v>
          </cell>
          <cell r="F808">
            <v>100166.39999999999</v>
          </cell>
          <cell r="G808">
            <v>0</v>
          </cell>
          <cell r="H808">
            <v>100166.39999999999</v>
          </cell>
          <cell r="I808">
            <v>5</v>
          </cell>
          <cell r="K808">
            <v>100166.39999999999</v>
          </cell>
        </row>
        <row r="809">
          <cell r="B809">
            <v>8000</v>
          </cell>
          <cell r="C809" t="str">
            <v>0-00000-0000-0000-0000</v>
          </cell>
          <cell r="D809" t="str">
            <v>CUENTAS DE ORDEN PRESUPUESTARIAS</v>
          </cell>
          <cell r="E809">
            <v>0</v>
          </cell>
          <cell r="F809">
            <v>2113151040.23</v>
          </cell>
          <cell r="G809">
            <v>2113151040.23</v>
          </cell>
          <cell r="H809">
            <v>0</v>
          </cell>
        </row>
        <row r="810">
          <cell r="B810">
            <v>8100</v>
          </cell>
          <cell r="C810" t="str">
            <v>0-00000-0000-0000-0000</v>
          </cell>
          <cell r="D810" t="str">
            <v>LEY DE INGRESOS</v>
          </cell>
          <cell r="E810">
            <v>0</v>
          </cell>
          <cell r="F810">
            <v>209425006.72</v>
          </cell>
          <cell r="G810">
            <v>209425006.72</v>
          </cell>
          <cell r="H810">
            <v>0</v>
          </cell>
        </row>
        <row r="811">
          <cell r="B811">
            <v>8120</v>
          </cell>
          <cell r="C811" t="str">
            <v>0-00000-0000-0000-0000</v>
          </cell>
          <cell r="D811" t="str">
            <v>LEY DE INGRESOS POR EJECUTAR</v>
          </cell>
          <cell r="E811">
            <v>0</v>
          </cell>
          <cell r="F811">
            <v>104712503.36</v>
          </cell>
          <cell r="G811">
            <v>0</v>
          </cell>
          <cell r="H811">
            <v>-104712503.36</v>
          </cell>
        </row>
        <row r="812">
          <cell r="B812">
            <v>8120</v>
          </cell>
          <cell r="C812" t="str">
            <v>0-40000-0000-0000-0000</v>
          </cell>
          <cell r="D812" t="str">
            <v>I.XEJ-INGRESOS Y OTROS BENEFICIOS</v>
          </cell>
          <cell r="E812">
            <v>0</v>
          </cell>
          <cell r="F812">
            <v>104712503.36</v>
          </cell>
          <cell r="G812">
            <v>0</v>
          </cell>
          <cell r="H812">
            <v>-104712503.36</v>
          </cell>
        </row>
        <row r="813">
          <cell r="B813">
            <v>8120</v>
          </cell>
          <cell r="C813" t="str">
            <v>0-41000-0000-0000-0000</v>
          </cell>
          <cell r="D813" t="str">
            <v>I.XEJ-INGRESOS DE GESTIÓN</v>
          </cell>
          <cell r="E813">
            <v>0</v>
          </cell>
          <cell r="F813">
            <v>6846688.3499999996</v>
          </cell>
          <cell r="G813">
            <v>0</v>
          </cell>
          <cell r="H813">
            <v>-6846688.3499999996</v>
          </cell>
        </row>
        <row r="814">
          <cell r="B814">
            <v>8120</v>
          </cell>
          <cell r="C814" t="str">
            <v>0-41400-0000-0000-0000</v>
          </cell>
          <cell r="D814" t="str">
            <v>I.XEJ-DERECHOS</v>
          </cell>
          <cell r="E814">
            <v>0</v>
          </cell>
          <cell r="F814">
            <v>3245807.5</v>
          </cell>
          <cell r="G814">
            <v>0</v>
          </cell>
          <cell r="H814">
            <v>-3245807.5</v>
          </cell>
        </row>
        <row r="815">
          <cell r="B815">
            <v>8120</v>
          </cell>
          <cell r="C815" t="str">
            <v>0-41430-0000-0000-0000</v>
          </cell>
          <cell r="D815" t="str">
            <v>I.XEJ-DERECHOS POR PRESTACIÓN DE SERVICI</v>
          </cell>
          <cell r="E815">
            <v>0</v>
          </cell>
          <cell r="F815">
            <v>3245807.5</v>
          </cell>
          <cell r="G815">
            <v>0</v>
          </cell>
          <cell r="H815">
            <v>-3245807.5</v>
          </cell>
        </row>
        <row r="816">
          <cell r="B816">
            <v>8120</v>
          </cell>
          <cell r="C816" t="str">
            <v>0-41430-4000-0000-0000</v>
          </cell>
          <cell r="D816" t="str">
            <v>I.XEJ-DERECHOS POR PRESTACIÓN DE SERVICI</v>
          </cell>
          <cell r="E816">
            <v>0</v>
          </cell>
          <cell r="F816">
            <v>3245807.5</v>
          </cell>
          <cell r="G816">
            <v>0</v>
          </cell>
          <cell r="H816">
            <v>-3245807.5</v>
          </cell>
        </row>
        <row r="817">
          <cell r="B817">
            <v>8120</v>
          </cell>
          <cell r="C817" t="str">
            <v>0-41430-4300-0000-0000</v>
          </cell>
          <cell r="D817" t="str">
            <v>I.XEJ-DERECHOS POR PRESTACIÓN DE SERVICI</v>
          </cell>
          <cell r="E817">
            <v>0</v>
          </cell>
          <cell r="F817">
            <v>3245807.5</v>
          </cell>
          <cell r="G817">
            <v>0</v>
          </cell>
          <cell r="H817">
            <v>-3245807.5</v>
          </cell>
        </row>
        <row r="818">
          <cell r="B818">
            <v>8120</v>
          </cell>
          <cell r="C818" t="str">
            <v>0-41430-4300-0001-0000</v>
          </cell>
          <cell r="D818" t="str">
            <v>I.XEJ-INGRESOS POR CONSULTAS</v>
          </cell>
          <cell r="E818">
            <v>0</v>
          </cell>
          <cell r="F818">
            <v>31616</v>
          </cell>
          <cell r="G818">
            <v>0</v>
          </cell>
          <cell r="H818">
            <v>-31616</v>
          </cell>
        </row>
        <row r="819">
          <cell r="B819">
            <v>8120</v>
          </cell>
          <cell r="C819" t="str">
            <v>0-41430-4300-0002-0000</v>
          </cell>
          <cell r="D819" t="str">
            <v>I.XEJ-INGRESOS POR PREESCOLAR</v>
          </cell>
          <cell r="E819">
            <v>0</v>
          </cell>
          <cell r="F819">
            <v>1230806</v>
          </cell>
          <cell r="G819">
            <v>0</v>
          </cell>
          <cell r="H819">
            <v>-1230806</v>
          </cell>
        </row>
        <row r="820">
          <cell r="B820">
            <v>8120</v>
          </cell>
          <cell r="C820" t="str">
            <v>0-41430-4300-0003-0000</v>
          </cell>
          <cell r="D820" t="str">
            <v>I.XEJ-MATERNAL A Y B</v>
          </cell>
          <cell r="E820">
            <v>0</v>
          </cell>
          <cell r="F820">
            <v>333263.5</v>
          </cell>
          <cell r="G820">
            <v>0</v>
          </cell>
          <cell r="H820">
            <v>-333263.5</v>
          </cell>
        </row>
        <row r="821">
          <cell r="B821">
            <v>8120</v>
          </cell>
          <cell r="C821" t="str">
            <v>0-41430-4300-0005-0000</v>
          </cell>
          <cell r="D821" t="str">
            <v>I.XEJ-TERAPIAS Y REHABILITACION</v>
          </cell>
          <cell r="E821">
            <v>0</v>
          </cell>
          <cell r="F821">
            <v>383578</v>
          </cell>
          <cell r="G821">
            <v>0</v>
          </cell>
          <cell r="H821">
            <v>-383578</v>
          </cell>
        </row>
        <row r="822">
          <cell r="B822">
            <v>8120</v>
          </cell>
          <cell r="C822" t="str">
            <v>0-41430-4300-0006-0000</v>
          </cell>
          <cell r="D822" t="str">
            <v>I.XEJ-TRABAJO SOCIAL</v>
          </cell>
          <cell r="E822">
            <v>0</v>
          </cell>
          <cell r="F822">
            <v>1680</v>
          </cell>
          <cell r="G822">
            <v>0</v>
          </cell>
          <cell r="H822">
            <v>-1680</v>
          </cell>
        </row>
        <row r="823">
          <cell r="B823">
            <v>8120</v>
          </cell>
          <cell r="C823" t="str">
            <v>0-41430-4300-0007-0000</v>
          </cell>
          <cell r="D823" t="str">
            <v>I.XEJ-E.E.G.</v>
          </cell>
          <cell r="E823">
            <v>0</v>
          </cell>
          <cell r="F823">
            <v>79897</v>
          </cell>
          <cell r="G823">
            <v>0</v>
          </cell>
          <cell r="H823">
            <v>-79897</v>
          </cell>
        </row>
        <row r="824">
          <cell r="B824">
            <v>8120</v>
          </cell>
          <cell r="C824" t="str">
            <v>0-41430-4300-0008-0000</v>
          </cell>
          <cell r="D824" t="str">
            <v>I.XEJ-RAYOS X</v>
          </cell>
          <cell r="E824">
            <v>0</v>
          </cell>
          <cell r="F824">
            <v>12214</v>
          </cell>
          <cell r="G824">
            <v>0</v>
          </cell>
          <cell r="H824">
            <v>-12214</v>
          </cell>
        </row>
        <row r="825">
          <cell r="B825">
            <v>8120</v>
          </cell>
          <cell r="C825" t="str">
            <v>0-41430-4300-0009-0000</v>
          </cell>
          <cell r="D825" t="str">
            <v>I.XEJ-AUDIOMETRIA</v>
          </cell>
          <cell r="E825">
            <v>0</v>
          </cell>
          <cell r="F825">
            <v>40454</v>
          </cell>
          <cell r="G825">
            <v>0</v>
          </cell>
          <cell r="H825">
            <v>-40454</v>
          </cell>
        </row>
        <row r="826">
          <cell r="B826">
            <v>8120</v>
          </cell>
          <cell r="C826" t="str">
            <v>0-41430-4300-0011-0000</v>
          </cell>
          <cell r="D826" t="str">
            <v>I.XEJ-LACTANTES</v>
          </cell>
          <cell r="E826">
            <v>0</v>
          </cell>
          <cell r="F826">
            <v>87001.5</v>
          </cell>
          <cell r="G826">
            <v>0</v>
          </cell>
          <cell r="H826">
            <v>-87001.5</v>
          </cell>
        </row>
        <row r="827">
          <cell r="B827">
            <v>8120</v>
          </cell>
          <cell r="C827" t="str">
            <v>0-41430-4300-0017-0000</v>
          </cell>
          <cell r="D827" t="str">
            <v>I.XEJ-SESION EN GRUPO DE APOYO TERAPEUTI</v>
          </cell>
          <cell r="E827">
            <v>0</v>
          </cell>
          <cell r="F827">
            <v>33205</v>
          </cell>
          <cell r="G827">
            <v>0</v>
          </cell>
          <cell r="H827">
            <v>-33205</v>
          </cell>
        </row>
        <row r="828">
          <cell r="B828">
            <v>8120</v>
          </cell>
          <cell r="C828" t="str">
            <v>0-41430-4300-0019-0000</v>
          </cell>
          <cell r="D828" t="str">
            <v>I.XEJ-SERVICIOS INTERMEDIOS</v>
          </cell>
          <cell r="E828">
            <v>0</v>
          </cell>
          <cell r="F828">
            <v>49918.5</v>
          </cell>
          <cell r="G828">
            <v>0</v>
          </cell>
          <cell r="H828">
            <v>-49918.5</v>
          </cell>
        </row>
        <row r="829">
          <cell r="B829">
            <v>8120</v>
          </cell>
          <cell r="C829" t="str">
            <v>0-41430-4300-0020-0000</v>
          </cell>
          <cell r="D829" t="str">
            <v>I.XEJ-ESTANCIA ADULTOS MAYORES</v>
          </cell>
          <cell r="E829">
            <v>0</v>
          </cell>
          <cell r="F829">
            <v>24094</v>
          </cell>
          <cell r="G829">
            <v>0</v>
          </cell>
          <cell r="H829">
            <v>-24094</v>
          </cell>
        </row>
        <row r="830">
          <cell r="B830">
            <v>8120</v>
          </cell>
          <cell r="C830" t="str">
            <v>0-41430-4300-0025-0000</v>
          </cell>
          <cell r="D830" t="str">
            <v>I.XEJ-CONSULTA PSICOLOGICA</v>
          </cell>
          <cell r="E830">
            <v>0</v>
          </cell>
          <cell r="F830">
            <v>78840</v>
          </cell>
          <cell r="G830">
            <v>0</v>
          </cell>
          <cell r="H830">
            <v>-78840</v>
          </cell>
        </row>
        <row r="831">
          <cell r="B831">
            <v>8120</v>
          </cell>
          <cell r="C831" t="str">
            <v>0-41430-4300-0027-0000</v>
          </cell>
          <cell r="D831" t="str">
            <v>I.XEJ-CERTIFICADO PERMANENTE DE DISCAPAC</v>
          </cell>
          <cell r="E831">
            <v>0</v>
          </cell>
          <cell r="F831">
            <v>86870</v>
          </cell>
          <cell r="G831">
            <v>0</v>
          </cell>
          <cell r="H831">
            <v>-86870</v>
          </cell>
        </row>
        <row r="832">
          <cell r="B832">
            <v>8120</v>
          </cell>
          <cell r="C832" t="str">
            <v>0-41430-4300-0030-0000</v>
          </cell>
          <cell r="D832" t="str">
            <v>I.XEJ-CURSOS DE VERANO</v>
          </cell>
          <cell r="E832">
            <v>0</v>
          </cell>
          <cell r="F832">
            <v>19035</v>
          </cell>
          <cell r="G832">
            <v>0</v>
          </cell>
          <cell r="H832">
            <v>-19035</v>
          </cell>
        </row>
        <row r="833">
          <cell r="B833">
            <v>8120</v>
          </cell>
          <cell r="C833" t="str">
            <v>0-41430-4300-0031-0000</v>
          </cell>
          <cell r="D833" t="str">
            <v>I.XEJ-SESION POR PERITAJE PSICOLOGICO</v>
          </cell>
          <cell r="E833">
            <v>0</v>
          </cell>
          <cell r="F833">
            <v>51857</v>
          </cell>
          <cell r="G833">
            <v>0</v>
          </cell>
          <cell r="H833">
            <v>-51857</v>
          </cell>
        </row>
        <row r="834">
          <cell r="B834">
            <v>8120</v>
          </cell>
          <cell r="C834" t="str">
            <v>0-41430-4300-0034-0000</v>
          </cell>
          <cell r="D834" t="str">
            <v>I.XEJ-PADRES EFICACES</v>
          </cell>
          <cell r="E834">
            <v>0</v>
          </cell>
          <cell r="F834">
            <v>1020</v>
          </cell>
          <cell r="G834">
            <v>0</v>
          </cell>
          <cell r="H834">
            <v>-1020</v>
          </cell>
        </row>
        <row r="835">
          <cell r="B835">
            <v>8120</v>
          </cell>
          <cell r="C835" t="str">
            <v>0-41430-4300-0035-0000</v>
          </cell>
          <cell r="D835" t="str">
            <v>SES. X PERITAJE E</v>
          </cell>
          <cell r="E835">
            <v>0</v>
          </cell>
          <cell r="F835">
            <v>90696</v>
          </cell>
          <cell r="G835">
            <v>0</v>
          </cell>
          <cell r="H835">
            <v>-90696</v>
          </cell>
        </row>
        <row r="836">
          <cell r="B836">
            <v>8120</v>
          </cell>
          <cell r="C836" t="str">
            <v>0-41430-4300-0041-0000</v>
          </cell>
          <cell r="D836" t="str">
            <v>I.XEJ-INGRESO SERVICIO ESTANCIAS</v>
          </cell>
          <cell r="E836">
            <v>0</v>
          </cell>
          <cell r="F836">
            <v>64335</v>
          </cell>
          <cell r="G836">
            <v>0</v>
          </cell>
          <cell r="H836">
            <v>-64335</v>
          </cell>
        </row>
        <row r="837">
          <cell r="B837">
            <v>8120</v>
          </cell>
          <cell r="C837" t="str">
            <v>0-41430-4300-0043-0000</v>
          </cell>
          <cell r="D837" t="str">
            <v>I.XEJ-SESION HIDROTERAPIA</v>
          </cell>
          <cell r="E837">
            <v>0</v>
          </cell>
          <cell r="F837">
            <v>20192</v>
          </cell>
          <cell r="G837">
            <v>0</v>
          </cell>
          <cell r="H837">
            <v>-20192</v>
          </cell>
        </row>
        <row r="838">
          <cell r="B838">
            <v>8120</v>
          </cell>
          <cell r="C838" t="str">
            <v>0-41430-4300-0045-0000</v>
          </cell>
          <cell r="D838" t="str">
            <v>I.XEJ-PINTURA</v>
          </cell>
          <cell r="E838">
            <v>0</v>
          </cell>
          <cell r="F838">
            <v>1708</v>
          </cell>
          <cell r="G838">
            <v>0</v>
          </cell>
          <cell r="H838">
            <v>-1708</v>
          </cell>
        </row>
        <row r="839">
          <cell r="B839">
            <v>8120</v>
          </cell>
          <cell r="C839" t="str">
            <v>0-41430-4300-0046-0000</v>
          </cell>
          <cell r="D839" t="str">
            <v>I.XEJ-AREA ESCOLAR</v>
          </cell>
          <cell r="E839">
            <v>0</v>
          </cell>
          <cell r="F839">
            <v>8240</v>
          </cell>
          <cell r="G839">
            <v>0</v>
          </cell>
          <cell r="H839">
            <v>-8240</v>
          </cell>
        </row>
        <row r="840">
          <cell r="B840">
            <v>8120</v>
          </cell>
          <cell r="C840" t="str">
            <v>0-41430-4300-0047-0000</v>
          </cell>
          <cell r="D840" t="str">
            <v>I.XEJ-TERAPIA DE LENGUAJE Y COMUNICACION</v>
          </cell>
          <cell r="E840">
            <v>0</v>
          </cell>
          <cell r="F840">
            <v>29174</v>
          </cell>
          <cell r="G840">
            <v>0</v>
          </cell>
          <cell r="H840">
            <v>-29174</v>
          </cell>
        </row>
        <row r="841">
          <cell r="B841">
            <v>8120</v>
          </cell>
          <cell r="C841" t="str">
            <v>0-41430-4300-0048-0000</v>
          </cell>
          <cell r="D841" t="str">
            <v>I.XEJ-PSICODIAGNOSTICO</v>
          </cell>
          <cell r="E841">
            <v>0</v>
          </cell>
          <cell r="F841">
            <v>19278</v>
          </cell>
          <cell r="G841">
            <v>0</v>
          </cell>
          <cell r="H841">
            <v>-19278</v>
          </cell>
        </row>
        <row r="842">
          <cell r="B842">
            <v>8120</v>
          </cell>
          <cell r="C842" t="str">
            <v>0-41430-4300-0049-0000</v>
          </cell>
          <cell r="D842" t="str">
            <v>I.XEJ-TRANSPORTE</v>
          </cell>
          <cell r="E842">
            <v>0</v>
          </cell>
          <cell r="F842">
            <v>19212</v>
          </cell>
          <cell r="G842">
            <v>0</v>
          </cell>
          <cell r="H842">
            <v>-19212</v>
          </cell>
        </row>
        <row r="843">
          <cell r="B843">
            <v>8120</v>
          </cell>
          <cell r="C843" t="str">
            <v>0-41430-4300-0050-0000</v>
          </cell>
          <cell r="D843" t="str">
            <v>I.XEJ-RAYOS X PLACA DOBLE</v>
          </cell>
          <cell r="E843">
            <v>0</v>
          </cell>
          <cell r="F843">
            <v>13983</v>
          </cell>
          <cell r="G843">
            <v>0</v>
          </cell>
          <cell r="H843">
            <v>-13983</v>
          </cell>
        </row>
        <row r="844">
          <cell r="B844">
            <v>8120</v>
          </cell>
          <cell r="C844" t="str">
            <v>0-41430-4300-0055-0000</v>
          </cell>
          <cell r="D844" t="str">
            <v>I.XEJ-CONSULTA MEDICA DE ESPECIALIDAD, R</v>
          </cell>
          <cell r="E844">
            <v>0</v>
          </cell>
          <cell r="F844">
            <v>120060</v>
          </cell>
          <cell r="G844">
            <v>0</v>
          </cell>
          <cell r="H844">
            <v>-120060</v>
          </cell>
        </row>
        <row r="845">
          <cell r="B845">
            <v>8120</v>
          </cell>
          <cell r="C845" t="str">
            <v>0-41430-4300-0056-0000</v>
          </cell>
          <cell r="D845" t="str">
            <v>I.XEJ-PERSONA CON AYUDA FAMILIAR</v>
          </cell>
          <cell r="E845">
            <v>0</v>
          </cell>
          <cell r="F845">
            <v>11763</v>
          </cell>
          <cell r="G845">
            <v>0</v>
          </cell>
          <cell r="H845">
            <v>-11763</v>
          </cell>
        </row>
        <row r="846">
          <cell r="B846">
            <v>8120</v>
          </cell>
          <cell r="C846" t="str">
            <v>0-41430-4300-0057-0000</v>
          </cell>
          <cell r="D846" t="str">
            <v>I.XEJ-PERSONA PENSIONADA</v>
          </cell>
          <cell r="E846">
            <v>0</v>
          </cell>
          <cell r="F846">
            <v>12624</v>
          </cell>
          <cell r="G846">
            <v>0</v>
          </cell>
          <cell r="H846">
            <v>-12624</v>
          </cell>
        </row>
        <row r="847">
          <cell r="B847">
            <v>8120</v>
          </cell>
          <cell r="C847" t="str">
            <v>0-41430-4300-0059-0000</v>
          </cell>
          <cell r="D847" t="str">
            <v>I.XEJ-INSCRIPCION ESTANCIA INFANTIL(MAT.</v>
          </cell>
          <cell r="E847">
            <v>0</v>
          </cell>
          <cell r="F847">
            <v>66762.5</v>
          </cell>
          <cell r="G847">
            <v>0</v>
          </cell>
          <cell r="H847">
            <v>-66762.5</v>
          </cell>
        </row>
        <row r="848">
          <cell r="B848">
            <v>8120</v>
          </cell>
          <cell r="C848" t="str">
            <v>0-41430-4300-0060-0000</v>
          </cell>
          <cell r="D848" t="str">
            <v>I.XEJ-INSCRIPCION PREESCOLAR (COMUNITARI</v>
          </cell>
          <cell r="E848">
            <v>0</v>
          </cell>
          <cell r="F848">
            <v>133135</v>
          </cell>
          <cell r="G848">
            <v>0</v>
          </cell>
          <cell r="H848">
            <v>-133135</v>
          </cell>
        </row>
        <row r="849">
          <cell r="B849">
            <v>8120</v>
          </cell>
          <cell r="C849" t="str">
            <v>0-41430-4300-0061-0000</v>
          </cell>
          <cell r="D849" t="str">
            <v>I.XEJ-PREESCOLAR (MENSUALIDAD COMUNITARI</v>
          </cell>
          <cell r="E849">
            <v>0</v>
          </cell>
          <cell r="F849">
            <v>68414</v>
          </cell>
          <cell r="G849">
            <v>0</v>
          </cell>
          <cell r="H849">
            <v>-68414</v>
          </cell>
        </row>
        <row r="850">
          <cell r="B850">
            <v>8120</v>
          </cell>
          <cell r="C850" t="str">
            <v>0-41430-4300-0062-0000</v>
          </cell>
          <cell r="D850" t="str">
            <v>I.XEJ-CONSTANCIA DE SERVICIOS ASISTENCIA</v>
          </cell>
          <cell r="E850">
            <v>0</v>
          </cell>
          <cell r="F850">
            <v>1152.5</v>
          </cell>
          <cell r="G850">
            <v>0</v>
          </cell>
          <cell r="H850">
            <v>-1152.5</v>
          </cell>
        </row>
        <row r="851">
          <cell r="B851">
            <v>8120</v>
          </cell>
          <cell r="C851" t="str">
            <v>0-41430-4300-0063-0000</v>
          </cell>
          <cell r="D851" t="str">
            <v>I.XEJ-ESTUDIO SOCIOECONOMICO PARA BECAS</v>
          </cell>
          <cell r="E851">
            <v>0</v>
          </cell>
          <cell r="F851">
            <v>437</v>
          </cell>
          <cell r="G851">
            <v>0</v>
          </cell>
          <cell r="H851">
            <v>-437</v>
          </cell>
        </row>
        <row r="852">
          <cell r="B852">
            <v>8120</v>
          </cell>
          <cell r="C852" t="str">
            <v>0-41430-4300-0064-0000</v>
          </cell>
          <cell r="D852" t="str">
            <v>I.XEJ-TERAPIA OCUPACIONAL</v>
          </cell>
          <cell r="E852">
            <v>0</v>
          </cell>
          <cell r="F852">
            <v>6235</v>
          </cell>
          <cell r="G852">
            <v>0</v>
          </cell>
          <cell r="H852">
            <v>-6235</v>
          </cell>
        </row>
        <row r="853">
          <cell r="B853">
            <v>8120</v>
          </cell>
          <cell r="C853" t="str">
            <v>0-41430-4300-0065-0000</v>
          </cell>
          <cell r="D853" t="str">
            <v>I.XEJ-INSCRIPCION PREESCOLAR (COMUNITARI</v>
          </cell>
          <cell r="E853">
            <v>0</v>
          </cell>
          <cell r="F853">
            <v>13057</v>
          </cell>
          <cell r="G853">
            <v>0</v>
          </cell>
          <cell r="H853">
            <v>-13057</v>
          </cell>
        </row>
        <row r="854">
          <cell r="B854">
            <v>8120</v>
          </cell>
          <cell r="C854" t="str">
            <v>0-41500-0000-0000-0000</v>
          </cell>
          <cell r="D854" t="str">
            <v>I.XEJ-PRODUCTOS DE TIPO CORRIENTE</v>
          </cell>
          <cell r="E854">
            <v>0</v>
          </cell>
          <cell r="F854">
            <v>3171972</v>
          </cell>
          <cell r="G854">
            <v>0</v>
          </cell>
          <cell r="H854">
            <v>-3171972</v>
          </cell>
        </row>
        <row r="855">
          <cell r="B855">
            <v>8120</v>
          </cell>
          <cell r="C855" t="str">
            <v>0-41590-0000-0000-0000</v>
          </cell>
          <cell r="D855" t="str">
            <v>I.XEJ-OTROS PRODUCTOS QUE GENERAN INGRES</v>
          </cell>
          <cell r="E855">
            <v>0</v>
          </cell>
          <cell r="F855">
            <v>3171972</v>
          </cell>
          <cell r="G855">
            <v>0</v>
          </cell>
          <cell r="H855">
            <v>-3171972</v>
          </cell>
        </row>
        <row r="856">
          <cell r="B856">
            <v>8120</v>
          </cell>
          <cell r="C856" t="str">
            <v>0-41590-5000-0000-0000</v>
          </cell>
          <cell r="D856" t="str">
            <v>I.XEJ-PRODUCTOS</v>
          </cell>
          <cell r="E856">
            <v>0</v>
          </cell>
          <cell r="F856">
            <v>3171972</v>
          </cell>
          <cell r="G856">
            <v>0</v>
          </cell>
          <cell r="H856">
            <v>-3171972</v>
          </cell>
        </row>
        <row r="857">
          <cell r="B857">
            <v>8120</v>
          </cell>
          <cell r="C857" t="str">
            <v>0-41590-5100-0000-0000</v>
          </cell>
          <cell r="D857" t="str">
            <v>I.XEJ-PRODUCTOS DE TIPO CORRIENTE</v>
          </cell>
          <cell r="E857">
            <v>0</v>
          </cell>
          <cell r="F857">
            <v>3171972</v>
          </cell>
          <cell r="G857">
            <v>0</v>
          </cell>
          <cell r="H857">
            <v>-3171972</v>
          </cell>
        </row>
        <row r="858">
          <cell r="B858">
            <v>8120</v>
          </cell>
          <cell r="C858" t="str">
            <v>0-41590-5100-0001-0000</v>
          </cell>
          <cell r="D858" t="str">
            <v>I.XEJ-INGRESOS SANITARIOS FUNDADORES</v>
          </cell>
          <cell r="E858">
            <v>0</v>
          </cell>
          <cell r="F858">
            <v>1574712</v>
          </cell>
          <cell r="G858">
            <v>0</v>
          </cell>
          <cell r="H858">
            <v>-1574712</v>
          </cell>
        </row>
        <row r="859">
          <cell r="B859">
            <v>8120</v>
          </cell>
          <cell r="C859" t="str">
            <v>0-41590-5100-0009-0000</v>
          </cell>
          <cell r="D859" t="str">
            <v>I.XEJ-INGRESO SANITARIOS SAN JUAN BOSCO</v>
          </cell>
          <cell r="E859">
            <v>0</v>
          </cell>
          <cell r="F859">
            <v>513162</v>
          </cell>
          <cell r="G859">
            <v>0</v>
          </cell>
          <cell r="H859">
            <v>-513162</v>
          </cell>
        </row>
        <row r="860">
          <cell r="B860">
            <v>8120</v>
          </cell>
          <cell r="C860" t="str">
            <v>0-41590-5100-0010-0000</v>
          </cell>
          <cell r="D860" t="str">
            <v>I.XEJ-INGRESO SANITARIOS DELTA</v>
          </cell>
          <cell r="E860">
            <v>0</v>
          </cell>
          <cell r="F860">
            <v>688236</v>
          </cell>
          <cell r="G860">
            <v>0</v>
          </cell>
          <cell r="H860">
            <v>-688236</v>
          </cell>
        </row>
        <row r="861">
          <cell r="B861">
            <v>8120</v>
          </cell>
          <cell r="C861" t="str">
            <v>0-41590-5100-0011-0000</v>
          </cell>
          <cell r="D861" t="str">
            <v>I.XEJ-INGRESO SANITARIOS SAN GERONIMO</v>
          </cell>
          <cell r="E861">
            <v>0</v>
          </cell>
          <cell r="F861">
            <v>386562</v>
          </cell>
          <cell r="G861">
            <v>0</v>
          </cell>
          <cell r="H861">
            <v>-386562</v>
          </cell>
        </row>
        <row r="862">
          <cell r="B862">
            <v>8120</v>
          </cell>
          <cell r="C862" t="str">
            <v>0-41590-5100-0012-0000</v>
          </cell>
          <cell r="D862" t="str">
            <v>I.XEJ-SERV.DE INTEGRACION FAMILIAR (ADOP</v>
          </cell>
          <cell r="E862">
            <v>0</v>
          </cell>
          <cell r="F862">
            <v>9300</v>
          </cell>
          <cell r="G862">
            <v>0</v>
          </cell>
          <cell r="H862">
            <v>-9300</v>
          </cell>
        </row>
        <row r="863">
          <cell r="B863">
            <v>8120</v>
          </cell>
          <cell r="C863" t="str">
            <v>0-41600-0000-0000-0000</v>
          </cell>
          <cell r="D863" t="str">
            <v>I.XEJ-APROVECHAMIENTOS DE TIPO CORRIENTE</v>
          </cell>
          <cell r="E863">
            <v>0</v>
          </cell>
          <cell r="F863">
            <v>428908.85</v>
          </cell>
          <cell r="G863">
            <v>0</v>
          </cell>
          <cell r="H863">
            <v>-428908.85</v>
          </cell>
        </row>
        <row r="864">
          <cell r="B864">
            <v>8120</v>
          </cell>
          <cell r="C864" t="str">
            <v>0-41690-0000-0000-0000</v>
          </cell>
          <cell r="D864" t="str">
            <v>I.XEJ-OTROS APROVECHAMIENTOS</v>
          </cell>
          <cell r="E864">
            <v>0</v>
          </cell>
          <cell r="F864">
            <v>428908.85</v>
          </cell>
          <cell r="G864">
            <v>0</v>
          </cell>
          <cell r="H864">
            <v>-428908.85</v>
          </cell>
        </row>
        <row r="865">
          <cell r="B865">
            <v>8120</v>
          </cell>
          <cell r="C865" t="str">
            <v>0-41690-6100-0000-0000</v>
          </cell>
          <cell r="D865" t="str">
            <v>I.XEJ-APROVECHAMIENTOS DE TIPO CORRIENTE</v>
          </cell>
          <cell r="E865">
            <v>0</v>
          </cell>
          <cell r="F865">
            <v>398942.85</v>
          </cell>
          <cell r="G865">
            <v>0</v>
          </cell>
          <cell r="H865">
            <v>-398942.85</v>
          </cell>
        </row>
        <row r="866">
          <cell r="B866">
            <v>8120</v>
          </cell>
          <cell r="C866" t="str">
            <v>0-41690-6100-0002-0000</v>
          </cell>
          <cell r="D866" t="str">
            <v>I.XEJ-INGRESOS POR DONATIVOS</v>
          </cell>
          <cell r="E866">
            <v>0</v>
          </cell>
          <cell r="F866">
            <v>195557.86</v>
          </cell>
          <cell r="G866">
            <v>0</v>
          </cell>
          <cell r="H866">
            <v>-195557.86</v>
          </cell>
        </row>
        <row r="867">
          <cell r="B867">
            <v>8120</v>
          </cell>
          <cell r="C867" t="str">
            <v>0-41690-6100-0002-0001</v>
          </cell>
          <cell r="D867" t="str">
            <v>I.XEJ-DONATIVOS EN EFECTIVO</v>
          </cell>
          <cell r="E867">
            <v>0</v>
          </cell>
          <cell r="F867">
            <v>55000</v>
          </cell>
          <cell r="G867">
            <v>0</v>
          </cell>
          <cell r="H867">
            <v>-55000</v>
          </cell>
        </row>
        <row r="868">
          <cell r="B868">
            <v>8120</v>
          </cell>
          <cell r="C868" t="str">
            <v>0-41690-6100-0002-0002</v>
          </cell>
          <cell r="D868" t="str">
            <v>I.XEJ-DONATIVOS EN ESPECIE</v>
          </cell>
          <cell r="E868">
            <v>0</v>
          </cell>
          <cell r="F868">
            <v>140557.85999999999</v>
          </cell>
          <cell r="G868">
            <v>0</v>
          </cell>
          <cell r="H868">
            <v>-140557.85999999999</v>
          </cell>
        </row>
        <row r="869">
          <cell r="B869">
            <v>8120</v>
          </cell>
          <cell r="C869" t="str">
            <v>0-41690-6100-0003-0000</v>
          </cell>
          <cell r="D869" t="str">
            <v>I.XEJ-OTROS INGRESOS</v>
          </cell>
          <cell r="E869">
            <v>0</v>
          </cell>
          <cell r="F869">
            <v>89929.49</v>
          </cell>
          <cell r="G869">
            <v>0</v>
          </cell>
          <cell r="H869">
            <v>-89929.49</v>
          </cell>
        </row>
        <row r="870">
          <cell r="B870">
            <v>8120</v>
          </cell>
          <cell r="C870" t="str">
            <v>0-41690-6100-0003-0001</v>
          </cell>
          <cell r="D870" t="str">
            <v>I.XEJ-OTROS INGRESOS</v>
          </cell>
          <cell r="E870">
            <v>0</v>
          </cell>
          <cell r="F870">
            <v>45367.78</v>
          </cell>
          <cell r="G870">
            <v>0</v>
          </cell>
          <cell r="H870">
            <v>-45367.78</v>
          </cell>
        </row>
        <row r="871">
          <cell r="B871">
            <v>8120</v>
          </cell>
          <cell r="C871" t="str">
            <v>0-41690-6100-0003-0004</v>
          </cell>
          <cell r="D871" t="str">
            <v>COMIS MAQ. BIMBO Y COCA-COLA</v>
          </cell>
          <cell r="E871">
            <v>0</v>
          </cell>
          <cell r="F871">
            <v>44561.71</v>
          </cell>
          <cell r="G871">
            <v>0</v>
          </cell>
          <cell r="H871">
            <v>-44561.71</v>
          </cell>
        </row>
        <row r="872">
          <cell r="B872">
            <v>8120</v>
          </cell>
          <cell r="C872" t="str">
            <v>0-41690-6100-0004-0000</v>
          </cell>
          <cell r="D872" t="str">
            <v>I.XEJ-INGRESOS POR EVENTO</v>
          </cell>
          <cell r="E872">
            <v>0</v>
          </cell>
          <cell r="F872">
            <v>113455.5</v>
          </cell>
          <cell r="G872">
            <v>0</v>
          </cell>
          <cell r="H872">
            <v>-113455.5</v>
          </cell>
        </row>
        <row r="873">
          <cell r="B873">
            <v>8120</v>
          </cell>
          <cell r="C873" t="str">
            <v>0-41690-6100-0004-0001</v>
          </cell>
          <cell r="D873" t="str">
            <v>I.XEJ-DIA DEL NIÑO</v>
          </cell>
          <cell r="E873">
            <v>0</v>
          </cell>
          <cell r="F873">
            <v>32447</v>
          </cell>
          <cell r="G873">
            <v>0</v>
          </cell>
          <cell r="H873">
            <v>-32447</v>
          </cell>
        </row>
        <row r="874">
          <cell r="B874">
            <v>8120</v>
          </cell>
          <cell r="C874" t="str">
            <v>0-41690-6100-0004-0002</v>
          </cell>
          <cell r="D874" t="str">
            <v>I.XEJ-DIA DE LA FAMILIA</v>
          </cell>
          <cell r="E874">
            <v>0</v>
          </cell>
          <cell r="F874">
            <v>81008.5</v>
          </cell>
          <cell r="G874">
            <v>0</v>
          </cell>
          <cell r="H874">
            <v>-81008.5</v>
          </cell>
        </row>
        <row r="875">
          <cell r="B875">
            <v>8120</v>
          </cell>
          <cell r="C875" t="str">
            <v>0-42000-0000-0000-0000</v>
          </cell>
          <cell r="D875" t="str">
            <v>I.XEJ-PARTICIPACIONES, APORTACIONES, TRA</v>
          </cell>
          <cell r="E875">
            <v>0</v>
          </cell>
          <cell r="F875">
            <v>96299605</v>
          </cell>
          <cell r="G875">
            <v>0</v>
          </cell>
          <cell r="H875">
            <v>-96299605</v>
          </cell>
        </row>
        <row r="876">
          <cell r="B876">
            <v>8120</v>
          </cell>
          <cell r="C876" t="str">
            <v>0-42100-0000-0000-0000</v>
          </cell>
          <cell r="D876" t="str">
            <v>I.XEJ-PARTICIPACIONES Y APORTACIONES</v>
          </cell>
          <cell r="E876">
            <v>0</v>
          </cell>
          <cell r="F876">
            <v>11701063</v>
          </cell>
          <cell r="G876">
            <v>0</v>
          </cell>
          <cell r="H876">
            <v>-11701063</v>
          </cell>
        </row>
        <row r="877">
          <cell r="B877">
            <v>8120</v>
          </cell>
          <cell r="C877" t="str">
            <v>0-42130-0000-0000-0000</v>
          </cell>
          <cell r="D877" t="str">
            <v>I.XEJ-CONVENIOS</v>
          </cell>
          <cell r="E877">
            <v>0</v>
          </cell>
          <cell r="F877">
            <v>11701063</v>
          </cell>
          <cell r="G877">
            <v>0</v>
          </cell>
          <cell r="H877">
            <v>-11701063</v>
          </cell>
        </row>
        <row r="878">
          <cell r="B878">
            <v>8120</v>
          </cell>
          <cell r="C878" t="str">
            <v>0-42130-8300-0000-0000</v>
          </cell>
          <cell r="D878" t="str">
            <v>I.XEJ-CONVENIOS</v>
          </cell>
          <cell r="E878">
            <v>0</v>
          </cell>
          <cell r="F878">
            <v>1150000</v>
          </cell>
          <cell r="G878">
            <v>0</v>
          </cell>
          <cell r="H878">
            <v>-1150000</v>
          </cell>
        </row>
        <row r="879">
          <cell r="B879">
            <v>8120</v>
          </cell>
          <cell r="C879" t="str">
            <v>0-42130-8300-0001-0000</v>
          </cell>
          <cell r="D879" t="str">
            <v>I.XEJ-CONVENIOS GOBIERNO DEL ESTADO</v>
          </cell>
          <cell r="E879">
            <v>0</v>
          </cell>
          <cell r="F879">
            <v>150000</v>
          </cell>
          <cell r="G879">
            <v>0</v>
          </cell>
          <cell r="H879">
            <v>-150000</v>
          </cell>
        </row>
        <row r="880">
          <cell r="B880">
            <v>8120</v>
          </cell>
          <cell r="C880" t="str">
            <v>0-42130-8300-0001-0009</v>
          </cell>
          <cell r="D880" t="str">
            <v>PROCURADURIA AUXILIAR (DAJF J</v>
          </cell>
          <cell r="E880">
            <v>0</v>
          </cell>
          <cell r="F880">
            <v>150000</v>
          </cell>
          <cell r="G880">
            <v>0</v>
          </cell>
          <cell r="H880">
            <v>-150000</v>
          </cell>
        </row>
        <row r="881">
          <cell r="B881">
            <v>8120</v>
          </cell>
          <cell r="C881" t="str">
            <v>0-42130-8300-0002-0000</v>
          </cell>
          <cell r="D881" t="str">
            <v>I.XEJ-CONVENIO GOBIERNO MUNICIPAL</v>
          </cell>
          <cell r="E881">
            <v>0</v>
          </cell>
          <cell r="F881">
            <v>1000000</v>
          </cell>
          <cell r="G881">
            <v>0</v>
          </cell>
          <cell r="H881">
            <v>-1000000</v>
          </cell>
        </row>
        <row r="882">
          <cell r="B882">
            <v>8120</v>
          </cell>
          <cell r="C882" t="str">
            <v>0-42130-8300-0002-0005</v>
          </cell>
          <cell r="D882" t="str">
            <v>I.XEJ-INGRESOS ETIQ. MPAL. ADULTOS MAYOR</v>
          </cell>
          <cell r="E882">
            <v>0</v>
          </cell>
          <cell r="F882">
            <v>295000</v>
          </cell>
          <cell r="G882">
            <v>0</v>
          </cell>
          <cell r="H882">
            <v>-295000</v>
          </cell>
        </row>
        <row r="883">
          <cell r="B883">
            <v>8120</v>
          </cell>
          <cell r="C883" t="str">
            <v>0-42130-8300-0002-0025</v>
          </cell>
          <cell r="D883" t="str">
            <v>EQUIPAMIENTO COMEDORES COMUNI</v>
          </cell>
          <cell r="E883">
            <v>0</v>
          </cell>
          <cell r="F883">
            <v>705000</v>
          </cell>
          <cell r="G883">
            <v>0</v>
          </cell>
          <cell r="H883">
            <v>-705000</v>
          </cell>
        </row>
        <row r="884">
          <cell r="B884">
            <v>8120</v>
          </cell>
          <cell r="C884" t="str">
            <v>0-42200-0000-0000-0000</v>
          </cell>
          <cell r="D884" t="str">
            <v>I.XEJ-TRANSFERENCIAS, ASIGNACIONES, SUBS</v>
          </cell>
          <cell r="E884">
            <v>0</v>
          </cell>
          <cell r="F884">
            <v>84598542</v>
          </cell>
          <cell r="G884">
            <v>0</v>
          </cell>
          <cell r="H884">
            <v>-84598542</v>
          </cell>
        </row>
        <row r="885">
          <cell r="B885">
            <v>8120</v>
          </cell>
          <cell r="C885" t="str">
            <v>0-42230-0000-0000-0000</v>
          </cell>
          <cell r="D885" t="str">
            <v>I.XEJ-SUBSIDIOS Y SUBVENCIONES</v>
          </cell>
          <cell r="E885">
            <v>0</v>
          </cell>
          <cell r="F885">
            <v>84598542</v>
          </cell>
          <cell r="G885">
            <v>0</v>
          </cell>
          <cell r="H885">
            <v>-84598542</v>
          </cell>
        </row>
        <row r="886">
          <cell r="B886">
            <v>8120</v>
          </cell>
          <cell r="C886" t="str">
            <v>0-42230-9000-0000-0000</v>
          </cell>
          <cell r="D886" t="str">
            <v>I.XEJ-TRANSFERENCIAS, ASIGNACIONES, SUBS</v>
          </cell>
          <cell r="E886">
            <v>0</v>
          </cell>
          <cell r="F886">
            <v>84598542</v>
          </cell>
          <cell r="G886">
            <v>0</v>
          </cell>
          <cell r="H886">
            <v>-84598542</v>
          </cell>
        </row>
        <row r="887">
          <cell r="B887">
            <v>8120</v>
          </cell>
          <cell r="C887" t="str">
            <v>0-42230-9300-0000-0000</v>
          </cell>
          <cell r="D887" t="str">
            <v>I.XEJ-SUBSIDIOS Y SUBVENCIONES</v>
          </cell>
          <cell r="E887">
            <v>0</v>
          </cell>
          <cell r="F887">
            <v>84598542</v>
          </cell>
          <cell r="G887">
            <v>0</v>
          </cell>
          <cell r="H887">
            <v>-84598542</v>
          </cell>
        </row>
        <row r="888">
          <cell r="B888">
            <v>8120</v>
          </cell>
          <cell r="C888" t="str">
            <v>0-42230-9300-0001-0000</v>
          </cell>
          <cell r="D888" t="str">
            <v>I.XEJ-SUBSIDIO A LA PRESTAC.DE SERV.PUBL</v>
          </cell>
          <cell r="E888">
            <v>0</v>
          </cell>
          <cell r="F888">
            <v>84598542</v>
          </cell>
          <cell r="G888">
            <v>0</v>
          </cell>
          <cell r="H888">
            <v>-84598542</v>
          </cell>
        </row>
        <row r="889">
          <cell r="B889">
            <v>8120</v>
          </cell>
          <cell r="C889" t="str">
            <v>0-43000-0000-0000-0000</v>
          </cell>
          <cell r="D889" t="str">
            <v>I.XEJ-OTROS INGRESOS Y BENEFICIOS</v>
          </cell>
          <cell r="E889">
            <v>0</v>
          </cell>
          <cell r="F889">
            <v>1566210.01</v>
          </cell>
          <cell r="G889">
            <v>0</v>
          </cell>
          <cell r="H889">
            <v>-1566210.01</v>
          </cell>
        </row>
        <row r="890">
          <cell r="B890">
            <v>8120</v>
          </cell>
          <cell r="C890" t="str">
            <v>0-43100-0000-0000-0000</v>
          </cell>
          <cell r="D890" t="str">
            <v>I.XEJ-INGRESOS FINANCIEROS</v>
          </cell>
          <cell r="E890">
            <v>0</v>
          </cell>
          <cell r="F890">
            <v>1566210.01</v>
          </cell>
          <cell r="G890">
            <v>0</v>
          </cell>
          <cell r="H890">
            <v>-1566210.01</v>
          </cell>
        </row>
        <row r="891">
          <cell r="B891">
            <v>8120</v>
          </cell>
          <cell r="C891" t="str">
            <v>0-43110-0000-0000-0000</v>
          </cell>
          <cell r="D891" t="str">
            <v>I.XEJ-INTERESES GANADOS DE VALORES, CRÉD</v>
          </cell>
          <cell r="E891">
            <v>0</v>
          </cell>
          <cell r="F891">
            <v>1566210.01</v>
          </cell>
          <cell r="G891">
            <v>0</v>
          </cell>
          <cell r="H891">
            <v>-1566210.01</v>
          </cell>
        </row>
        <row r="892">
          <cell r="B892">
            <v>8120</v>
          </cell>
          <cell r="C892" t="str">
            <v>0-43110-5000-0000-0000</v>
          </cell>
          <cell r="D892" t="str">
            <v>I.XEJ-PRODUCTOS</v>
          </cell>
          <cell r="E892">
            <v>0</v>
          </cell>
          <cell r="F892">
            <v>1566210.01</v>
          </cell>
          <cell r="G892">
            <v>0</v>
          </cell>
          <cell r="H892">
            <v>-1566210.01</v>
          </cell>
        </row>
        <row r="893">
          <cell r="B893">
            <v>8120</v>
          </cell>
          <cell r="C893" t="str">
            <v>0-43110-5200-0000-0000</v>
          </cell>
          <cell r="D893" t="str">
            <v>I.XEJ-PRODUCTOS DE CAPITAL</v>
          </cell>
          <cell r="E893">
            <v>0</v>
          </cell>
          <cell r="F893">
            <v>1566210.01</v>
          </cell>
          <cell r="G893">
            <v>0</v>
          </cell>
          <cell r="H893">
            <v>-1566210.01</v>
          </cell>
        </row>
        <row r="894">
          <cell r="B894">
            <v>8120</v>
          </cell>
          <cell r="C894" t="str">
            <v>0-43110-5200-0001-0000</v>
          </cell>
          <cell r="D894" t="str">
            <v>I.XEJ-</v>
          </cell>
          <cell r="E894">
            <v>0</v>
          </cell>
          <cell r="F894">
            <v>1566210.01</v>
          </cell>
          <cell r="G894">
            <v>0</v>
          </cell>
          <cell r="H894">
            <v>-1566210.01</v>
          </cell>
        </row>
        <row r="895">
          <cell r="B895">
            <v>8140</v>
          </cell>
          <cell r="C895" t="str">
            <v>0-00000-0000-0000-0000</v>
          </cell>
          <cell r="D895" t="str">
            <v>LEY DE INGRESOS DEVENGADA</v>
          </cell>
          <cell r="E895">
            <v>0</v>
          </cell>
          <cell r="F895">
            <v>104712503.36</v>
          </cell>
          <cell r="G895">
            <v>104712503.36</v>
          </cell>
          <cell r="H895">
            <v>0</v>
          </cell>
        </row>
        <row r="896">
          <cell r="B896">
            <v>8140</v>
          </cell>
          <cell r="C896" t="str">
            <v>0-40000-0000-0000-0000</v>
          </cell>
          <cell r="D896" t="str">
            <v>I.DEV-INGRESOS Y OTROS BENEFICIOS</v>
          </cell>
          <cell r="E896">
            <v>0</v>
          </cell>
          <cell r="F896">
            <v>104712503.36</v>
          </cell>
          <cell r="G896">
            <v>104712503.36</v>
          </cell>
          <cell r="H896">
            <v>0</v>
          </cell>
        </row>
        <row r="897">
          <cell r="B897">
            <v>8140</v>
          </cell>
          <cell r="C897" t="str">
            <v>0-41000-0000-0000-0000</v>
          </cell>
          <cell r="D897" t="str">
            <v>I.DEV-INGRESOS DE GESTIÓN</v>
          </cell>
          <cell r="E897">
            <v>0</v>
          </cell>
          <cell r="F897">
            <v>6846688.3499999996</v>
          </cell>
          <cell r="G897">
            <v>6846688.3499999996</v>
          </cell>
          <cell r="H897">
            <v>0</v>
          </cell>
        </row>
        <row r="898">
          <cell r="B898">
            <v>8140</v>
          </cell>
          <cell r="C898" t="str">
            <v>0-41400-0000-0000-0000</v>
          </cell>
          <cell r="D898" t="str">
            <v>I.DEV-DERECHOS</v>
          </cell>
          <cell r="E898">
            <v>0</v>
          </cell>
          <cell r="F898">
            <v>3245807.5</v>
          </cell>
          <cell r="G898">
            <v>3245807.5</v>
          </cell>
          <cell r="H898">
            <v>0</v>
          </cell>
        </row>
        <row r="899">
          <cell r="B899">
            <v>8140</v>
          </cell>
          <cell r="C899" t="str">
            <v>0-41430-0000-0000-0000</v>
          </cell>
          <cell r="D899" t="str">
            <v>I.DEV-DERECHOS POR PRESTACIÓN DE SERVICI</v>
          </cell>
          <cell r="E899">
            <v>0</v>
          </cell>
          <cell r="F899">
            <v>3245807.5</v>
          </cell>
          <cell r="G899">
            <v>3245807.5</v>
          </cell>
          <cell r="H899">
            <v>0</v>
          </cell>
        </row>
        <row r="900">
          <cell r="B900">
            <v>8140</v>
          </cell>
          <cell r="C900" t="str">
            <v>0-41430-4000-0000-0000</v>
          </cell>
          <cell r="D900" t="str">
            <v>I.DEV-DERECHOS POR PRESTACIÓN DE SERVICI</v>
          </cell>
          <cell r="E900">
            <v>0</v>
          </cell>
          <cell r="F900">
            <v>3245807.5</v>
          </cell>
          <cell r="G900">
            <v>3245807.5</v>
          </cell>
          <cell r="H900">
            <v>0</v>
          </cell>
        </row>
        <row r="901">
          <cell r="B901">
            <v>8140</v>
          </cell>
          <cell r="C901" t="str">
            <v>0-41430-4300-0000-0000</v>
          </cell>
          <cell r="D901" t="str">
            <v>I.DEV-DERECHOS POR PRESTACIÓN DE SERVICI</v>
          </cell>
          <cell r="E901">
            <v>0</v>
          </cell>
          <cell r="F901">
            <v>3245807.5</v>
          </cell>
          <cell r="G901">
            <v>3245807.5</v>
          </cell>
          <cell r="H901">
            <v>0</v>
          </cell>
        </row>
        <row r="902">
          <cell r="B902">
            <v>8140</v>
          </cell>
          <cell r="C902" t="str">
            <v>0-41430-4300-0001-0000</v>
          </cell>
          <cell r="D902" t="str">
            <v>I.DEV-INGRESOS POR CONSULTAS</v>
          </cell>
          <cell r="E902">
            <v>0</v>
          </cell>
          <cell r="F902">
            <v>31616</v>
          </cell>
          <cell r="G902">
            <v>31616</v>
          </cell>
          <cell r="H902">
            <v>0</v>
          </cell>
        </row>
        <row r="903">
          <cell r="B903">
            <v>8140</v>
          </cell>
          <cell r="C903" t="str">
            <v>0-41430-4300-0002-0000</v>
          </cell>
          <cell r="D903" t="str">
            <v>I.DEV-INGRESOS POR PREESCOLAR</v>
          </cell>
          <cell r="E903">
            <v>0</v>
          </cell>
          <cell r="F903">
            <v>1230806</v>
          </cell>
          <cell r="G903">
            <v>1230806</v>
          </cell>
          <cell r="H903">
            <v>0</v>
          </cell>
        </row>
        <row r="904">
          <cell r="B904">
            <v>8140</v>
          </cell>
          <cell r="C904" t="str">
            <v>0-41430-4300-0003-0000</v>
          </cell>
          <cell r="D904" t="str">
            <v>I.DEV-MATERNAL A Y B</v>
          </cell>
          <cell r="E904">
            <v>0</v>
          </cell>
          <cell r="F904">
            <v>333263.5</v>
          </cell>
          <cell r="G904">
            <v>333263.5</v>
          </cell>
          <cell r="H904">
            <v>0</v>
          </cell>
        </row>
        <row r="905">
          <cell r="B905">
            <v>8140</v>
          </cell>
          <cell r="C905" t="str">
            <v>0-41430-4300-0005-0000</v>
          </cell>
          <cell r="D905" t="str">
            <v>I.DEV-TERAPIAS Y REHABILITACION</v>
          </cell>
          <cell r="E905">
            <v>0</v>
          </cell>
          <cell r="F905">
            <v>383578</v>
          </cell>
          <cell r="G905">
            <v>383578</v>
          </cell>
          <cell r="H905">
            <v>0</v>
          </cell>
        </row>
        <row r="906">
          <cell r="B906">
            <v>8140</v>
          </cell>
          <cell r="C906" t="str">
            <v>0-41430-4300-0006-0000</v>
          </cell>
          <cell r="D906" t="str">
            <v>I.DEV-TRABAJO SOCIAL</v>
          </cell>
          <cell r="E906">
            <v>0</v>
          </cell>
          <cell r="F906">
            <v>1680</v>
          </cell>
          <cell r="G906">
            <v>1680</v>
          </cell>
          <cell r="H906">
            <v>0</v>
          </cell>
        </row>
        <row r="907">
          <cell r="B907">
            <v>8140</v>
          </cell>
          <cell r="C907" t="str">
            <v>0-41430-4300-0007-0000</v>
          </cell>
          <cell r="D907" t="str">
            <v>I.DEV-E.E.G.</v>
          </cell>
          <cell r="E907">
            <v>0</v>
          </cell>
          <cell r="F907">
            <v>79897</v>
          </cell>
          <cell r="G907">
            <v>79897</v>
          </cell>
          <cell r="H907">
            <v>0</v>
          </cell>
        </row>
        <row r="908">
          <cell r="B908">
            <v>8140</v>
          </cell>
          <cell r="C908" t="str">
            <v>0-41430-4300-0008-0000</v>
          </cell>
          <cell r="D908" t="str">
            <v>I.DEV-RAYOS X</v>
          </cell>
          <cell r="E908">
            <v>0</v>
          </cell>
          <cell r="F908">
            <v>12214</v>
          </cell>
          <cell r="G908">
            <v>12214</v>
          </cell>
          <cell r="H908">
            <v>0</v>
          </cell>
        </row>
        <row r="909">
          <cell r="B909">
            <v>8140</v>
          </cell>
          <cell r="C909" t="str">
            <v>0-41430-4300-0009-0000</v>
          </cell>
          <cell r="D909" t="str">
            <v>I.DEV-AUDIOMETRIA</v>
          </cell>
          <cell r="E909">
            <v>0</v>
          </cell>
          <cell r="F909">
            <v>40454</v>
          </cell>
          <cell r="G909">
            <v>40454</v>
          </cell>
          <cell r="H909">
            <v>0</v>
          </cell>
        </row>
        <row r="910">
          <cell r="B910">
            <v>8140</v>
          </cell>
          <cell r="C910" t="str">
            <v>0-41430-4300-0011-0000</v>
          </cell>
          <cell r="D910" t="str">
            <v>I.DEV-LACTANTES</v>
          </cell>
          <cell r="E910">
            <v>0</v>
          </cell>
          <cell r="F910">
            <v>87001.5</v>
          </cell>
          <cell r="G910">
            <v>87001.5</v>
          </cell>
          <cell r="H910">
            <v>0</v>
          </cell>
        </row>
        <row r="911">
          <cell r="B911">
            <v>8140</v>
          </cell>
          <cell r="C911" t="str">
            <v>0-41430-4300-0017-0000</v>
          </cell>
          <cell r="D911" t="str">
            <v>I.DEV-SESION EN GRUPO DE APOYO TERAPEUTI</v>
          </cell>
          <cell r="E911">
            <v>0</v>
          </cell>
          <cell r="F911">
            <v>33205</v>
          </cell>
          <cell r="G911">
            <v>33205</v>
          </cell>
          <cell r="H911">
            <v>0</v>
          </cell>
        </row>
        <row r="912">
          <cell r="B912">
            <v>8140</v>
          </cell>
          <cell r="C912" t="str">
            <v>0-41430-4300-0019-0000</v>
          </cell>
          <cell r="D912" t="str">
            <v>I.DEV-SERVICIOS INTERMEDIOS</v>
          </cell>
          <cell r="E912">
            <v>0</v>
          </cell>
          <cell r="F912">
            <v>49918.5</v>
          </cell>
          <cell r="G912">
            <v>49918.5</v>
          </cell>
          <cell r="H912">
            <v>0</v>
          </cell>
        </row>
        <row r="913">
          <cell r="B913">
            <v>8140</v>
          </cell>
          <cell r="C913" t="str">
            <v>0-41430-4300-0020-0000</v>
          </cell>
          <cell r="D913" t="str">
            <v>I.DEV-ESTANCIA ADULTOS MAYORES</v>
          </cell>
          <cell r="E913">
            <v>0</v>
          </cell>
          <cell r="F913">
            <v>24094</v>
          </cell>
          <cell r="G913">
            <v>24094</v>
          </cell>
          <cell r="H913">
            <v>0</v>
          </cell>
        </row>
        <row r="914">
          <cell r="B914">
            <v>8140</v>
          </cell>
          <cell r="C914" t="str">
            <v>0-41430-4300-0025-0000</v>
          </cell>
          <cell r="D914" t="str">
            <v>I.DEV-CONSULTA PSICOLOGICA</v>
          </cell>
          <cell r="E914">
            <v>0</v>
          </cell>
          <cell r="F914">
            <v>78840</v>
          </cell>
          <cell r="G914">
            <v>78840</v>
          </cell>
          <cell r="H914">
            <v>0</v>
          </cell>
        </row>
        <row r="915">
          <cell r="B915">
            <v>8140</v>
          </cell>
          <cell r="C915" t="str">
            <v>0-41430-4300-0027-0000</v>
          </cell>
          <cell r="D915" t="str">
            <v>I.DEV-CERTIFICADO PERMANENTE DE DISCAPAC</v>
          </cell>
          <cell r="E915">
            <v>0</v>
          </cell>
          <cell r="F915">
            <v>86870</v>
          </cell>
          <cell r="G915">
            <v>86870</v>
          </cell>
          <cell r="H915">
            <v>0</v>
          </cell>
        </row>
        <row r="916">
          <cell r="B916">
            <v>8140</v>
          </cell>
          <cell r="C916" t="str">
            <v>0-41430-4300-0030-0000</v>
          </cell>
          <cell r="D916" t="str">
            <v>I.DEV-CURSOS DE VERANO</v>
          </cell>
          <cell r="E916">
            <v>0</v>
          </cell>
          <cell r="F916">
            <v>19035</v>
          </cell>
          <cell r="G916">
            <v>19035</v>
          </cell>
          <cell r="H916">
            <v>0</v>
          </cell>
        </row>
        <row r="917">
          <cell r="B917">
            <v>8140</v>
          </cell>
          <cell r="C917" t="str">
            <v>0-41430-4300-0031-0000</v>
          </cell>
          <cell r="D917" t="str">
            <v>I.DEV-SESION POR PERITAJE PSICOLOGICO</v>
          </cell>
          <cell r="E917">
            <v>0</v>
          </cell>
          <cell r="F917">
            <v>51857</v>
          </cell>
          <cell r="G917">
            <v>51857</v>
          </cell>
          <cell r="H917">
            <v>0</v>
          </cell>
        </row>
        <row r="918">
          <cell r="B918">
            <v>8140</v>
          </cell>
          <cell r="C918" t="str">
            <v>0-41430-4300-0034-0000</v>
          </cell>
          <cell r="D918" t="str">
            <v>I.DEV-PADRES EFICACES</v>
          </cell>
          <cell r="E918">
            <v>0</v>
          </cell>
          <cell r="F918">
            <v>1020</v>
          </cell>
          <cell r="G918">
            <v>1020</v>
          </cell>
          <cell r="H918">
            <v>0</v>
          </cell>
        </row>
        <row r="919">
          <cell r="B919">
            <v>8140</v>
          </cell>
          <cell r="C919" t="str">
            <v>0-41430-4300-0035-0000</v>
          </cell>
          <cell r="D919" t="str">
            <v>SES. X PERITAJE E</v>
          </cell>
          <cell r="E919">
            <v>0</v>
          </cell>
          <cell r="F919">
            <v>90696</v>
          </cell>
          <cell r="G919">
            <v>90696</v>
          </cell>
          <cell r="H919">
            <v>0</v>
          </cell>
        </row>
        <row r="920">
          <cell r="B920">
            <v>8140</v>
          </cell>
          <cell r="C920" t="str">
            <v>0-41430-4300-0041-0000</v>
          </cell>
          <cell r="D920" t="str">
            <v>I.DEV-INGRESO SERVICIO ESTANCIAS</v>
          </cell>
          <cell r="E920">
            <v>0</v>
          </cell>
          <cell r="F920">
            <v>64335</v>
          </cell>
          <cell r="G920">
            <v>64335</v>
          </cell>
          <cell r="H920">
            <v>0</v>
          </cell>
        </row>
        <row r="921">
          <cell r="B921">
            <v>8140</v>
          </cell>
          <cell r="C921" t="str">
            <v>0-41430-4300-0043-0000</v>
          </cell>
          <cell r="D921" t="str">
            <v>I.DEV-SESION HIDROTERAPIA</v>
          </cell>
          <cell r="E921">
            <v>0</v>
          </cell>
          <cell r="F921">
            <v>20192</v>
          </cell>
          <cell r="G921">
            <v>20192</v>
          </cell>
          <cell r="H921">
            <v>0</v>
          </cell>
        </row>
        <row r="922">
          <cell r="B922">
            <v>8140</v>
          </cell>
          <cell r="C922" t="str">
            <v>0-41430-4300-0045-0000</v>
          </cell>
          <cell r="D922" t="str">
            <v>I.DEV-PINTURA</v>
          </cell>
          <cell r="E922">
            <v>0</v>
          </cell>
          <cell r="F922">
            <v>1708</v>
          </cell>
          <cell r="G922">
            <v>1708</v>
          </cell>
          <cell r="H922">
            <v>0</v>
          </cell>
        </row>
        <row r="923">
          <cell r="B923">
            <v>8140</v>
          </cell>
          <cell r="C923" t="str">
            <v>0-41430-4300-0046-0000</v>
          </cell>
          <cell r="D923" t="str">
            <v>I.DEV-AREA ESCOLAR</v>
          </cell>
          <cell r="E923">
            <v>0</v>
          </cell>
          <cell r="F923">
            <v>8240</v>
          </cell>
          <cell r="G923">
            <v>8240</v>
          </cell>
          <cell r="H923">
            <v>0</v>
          </cell>
        </row>
        <row r="924">
          <cell r="B924">
            <v>8140</v>
          </cell>
          <cell r="C924" t="str">
            <v>0-41430-4300-0047-0000</v>
          </cell>
          <cell r="D924" t="str">
            <v>I.DEV-TERAPIA DE LENGUAJE Y COMUNICACION</v>
          </cell>
          <cell r="E924">
            <v>0</v>
          </cell>
          <cell r="F924">
            <v>29174</v>
          </cell>
          <cell r="G924">
            <v>29174</v>
          </cell>
          <cell r="H924">
            <v>0</v>
          </cell>
        </row>
        <row r="925">
          <cell r="B925">
            <v>8140</v>
          </cell>
          <cell r="C925" t="str">
            <v>0-41430-4300-0048-0000</v>
          </cell>
          <cell r="D925" t="str">
            <v>I.DEV-PSICODIAGNOSTICO</v>
          </cell>
          <cell r="E925">
            <v>0</v>
          </cell>
          <cell r="F925">
            <v>19278</v>
          </cell>
          <cell r="G925">
            <v>19278</v>
          </cell>
          <cell r="H925">
            <v>0</v>
          </cell>
        </row>
        <row r="926">
          <cell r="B926">
            <v>8140</v>
          </cell>
          <cell r="C926" t="str">
            <v>0-41430-4300-0049-0000</v>
          </cell>
          <cell r="D926" t="str">
            <v>I.DEV-TRANSPORTE</v>
          </cell>
          <cell r="E926">
            <v>0</v>
          </cell>
          <cell r="F926">
            <v>19212</v>
          </cell>
          <cell r="G926">
            <v>19212</v>
          </cell>
          <cell r="H926">
            <v>0</v>
          </cell>
        </row>
        <row r="927">
          <cell r="B927">
            <v>8140</v>
          </cell>
          <cell r="C927" t="str">
            <v>0-41430-4300-0050-0000</v>
          </cell>
          <cell r="D927" t="str">
            <v>I.DEV-RAYOS X PLACA DOBLE</v>
          </cell>
          <cell r="E927">
            <v>0</v>
          </cell>
          <cell r="F927">
            <v>13983</v>
          </cell>
          <cell r="G927">
            <v>13983</v>
          </cell>
          <cell r="H927">
            <v>0</v>
          </cell>
        </row>
        <row r="928">
          <cell r="B928">
            <v>8140</v>
          </cell>
          <cell r="C928" t="str">
            <v>0-41430-4300-0055-0000</v>
          </cell>
          <cell r="D928" t="str">
            <v>I.DEV-CONSULTA MEDICA DE ESPECIALIDAD, R</v>
          </cell>
          <cell r="E928">
            <v>0</v>
          </cell>
          <cell r="F928">
            <v>120060</v>
          </cell>
          <cell r="G928">
            <v>120060</v>
          </cell>
          <cell r="H928">
            <v>0</v>
          </cell>
        </row>
        <row r="929">
          <cell r="B929">
            <v>8140</v>
          </cell>
          <cell r="C929" t="str">
            <v>0-41430-4300-0056-0000</v>
          </cell>
          <cell r="D929" t="str">
            <v>I.DEV-PERSONA CON AYUDA FAMILIAR</v>
          </cell>
          <cell r="E929">
            <v>0</v>
          </cell>
          <cell r="F929">
            <v>11763</v>
          </cell>
          <cell r="G929">
            <v>11763</v>
          </cell>
          <cell r="H929">
            <v>0</v>
          </cell>
        </row>
        <row r="930">
          <cell r="B930">
            <v>8140</v>
          </cell>
          <cell r="C930" t="str">
            <v>0-41430-4300-0057-0000</v>
          </cell>
          <cell r="D930" t="str">
            <v>I.DEV-PERSONA PENSIONADA</v>
          </cell>
          <cell r="E930">
            <v>0</v>
          </cell>
          <cell r="F930">
            <v>12624</v>
          </cell>
          <cell r="G930">
            <v>12624</v>
          </cell>
          <cell r="H930">
            <v>0</v>
          </cell>
        </row>
        <row r="931">
          <cell r="B931">
            <v>8140</v>
          </cell>
          <cell r="C931" t="str">
            <v>0-41430-4300-0059-0000</v>
          </cell>
          <cell r="D931" t="str">
            <v>I.DEV-INSCRIPCION ESTANCIA INFANTIL(MAT.</v>
          </cell>
          <cell r="E931">
            <v>0</v>
          </cell>
          <cell r="F931">
            <v>66762.5</v>
          </cell>
          <cell r="G931">
            <v>66762.5</v>
          </cell>
          <cell r="H931">
            <v>0</v>
          </cell>
        </row>
        <row r="932">
          <cell r="B932">
            <v>8140</v>
          </cell>
          <cell r="C932" t="str">
            <v>0-41430-4300-0060-0000</v>
          </cell>
          <cell r="D932" t="str">
            <v>I.DEV-INSCRIPCION PREESCOLAR (COMUNITARI</v>
          </cell>
          <cell r="E932">
            <v>0</v>
          </cell>
          <cell r="F932">
            <v>133135</v>
          </cell>
          <cell r="G932">
            <v>133135</v>
          </cell>
          <cell r="H932">
            <v>0</v>
          </cell>
        </row>
        <row r="933">
          <cell r="B933">
            <v>8140</v>
          </cell>
          <cell r="C933" t="str">
            <v>0-41430-4300-0061-0000</v>
          </cell>
          <cell r="D933" t="str">
            <v>I.DEV-PREESCOLAR (MENSUALIDAD COMUNITARI</v>
          </cell>
          <cell r="E933">
            <v>0</v>
          </cell>
          <cell r="F933">
            <v>68414</v>
          </cell>
          <cell r="G933">
            <v>68414</v>
          </cell>
          <cell r="H933">
            <v>0</v>
          </cell>
        </row>
        <row r="934">
          <cell r="B934">
            <v>8140</v>
          </cell>
          <cell r="C934" t="str">
            <v>0-41430-4300-0062-0000</v>
          </cell>
          <cell r="D934" t="str">
            <v>I.DEV-CONSTANCIA DE SERVICIOS ASISTENCIA</v>
          </cell>
          <cell r="E934">
            <v>0</v>
          </cell>
          <cell r="F934">
            <v>1152.5</v>
          </cell>
          <cell r="G934">
            <v>1152.5</v>
          </cell>
          <cell r="H934">
            <v>0</v>
          </cell>
        </row>
        <row r="935">
          <cell r="B935">
            <v>8140</v>
          </cell>
          <cell r="C935" t="str">
            <v>0-41430-4300-0063-0000</v>
          </cell>
          <cell r="D935" t="str">
            <v>I.DEV-ESTUDIO SOCIOECONOMICO PARA BECAS</v>
          </cell>
          <cell r="E935">
            <v>0</v>
          </cell>
          <cell r="F935">
            <v>437</v>
          </cell>
          <cell r="G935">
            <v>437</v>
          </cell>
          <cell r="H935">
            <v>0</v>
          </cell>
        </row>
        <row r="936">
          <cell r="B936">
            <v>8140</v>
          </cell>
          <cell r="C936" t="str">
            <v>0-41430-4300-0064-0000</v>
          </cell>
          <cell r="D936" t="str">
            <v>I.DEV-TERAPIA OCUPACIONAL</v>
          </cell>
          <cell r="E936">
            <v>0</v>
          </cell>
          <cell r="F936">
            <v>6235</v>
          </cell>
          <cell r="G936">
            <v>6235</v>
          </cell>
          <cell r="H936">
            <v>0</v>
          </cell>
        </row>
        <row r="937">
          <cell r="B937">
            <v>8140</v>
          </cell>
          <cell r="C937" t="str">
            <v>0-41430-4300-0065-0000</v>
          </cell>
          <cell r="D937" t="str">
            <v>I.DEV-INSCRIPCION PREESCOLAR (COMUNITARI</v>
          </cell>
          <cell r="E937">
            <v>0</v>
          </cell>
          <cell r="F937">
            <v>13057</v>
          </cell>
          <cell r="G937">
            <v>13057</v>
          </cell>
          <cell r="H937">
            <v>0</v>
          </cell>
        </row>
        <row r="938">
          <cell r="B938">
            <v>8140</v>
          </cell>
          <cell r="C938" t="str">
            <v>0-41500-0000-0000-0000</v>
          </cell>
          <cell r="D938" t="str">
            <v>I.DEV-PRODUCTOS DE TIPO CORRIENTE</v>
          </cell>
          <cell r="E938">
            <v>0</v>
          </cell>
          <cell r="F938">
            <v>3171972</v>
          </cell>
          <cell r="G938">
            <v>3171972</v>
          </cell>
          <cell r="H938">
            <v>0</v>
          </cell>
        </row>
        <row r="939">
          <cell r="B939">
            <v>8140</v>
          </cell>
          <cell r="C939" t="str">
            <v>0-41590-0000-0000-0000</v>
          </cell>
          <cell r="D939" t="str">
            <v>I.DEV-OTROS PRODUCTOS QUE GENERAN INGRES</v>
          </cell>
          <cell r="E939">
            <v>0</v>
          </cell>
          <cell r="F939">
            <v>3171972</v>
          </cell>
          <cell r="G939">
            <v>3171972</v>
          </cell>
          <cell r="H939">
            <v>0</v>
          </cell>
        </row>
        <row r="940">
          <cell r="B940">
            <v>8140</v>
          </cell>
          <cell r="C940" t="str">
            <v>0-41590-5000-0000-0000</v>
          </cell>
          <cell r="D940" t="str">
            <v>I.DEV-PRODUCTOS</v>
          </cell>
          <cell r="E940">
            <v>0</v>
          </cell>
          <cell r="F940">
            <v>3171972</v>
          </cell>
          <cell r="G940">
            <v>3171972</v>
          </cell>
          <cell r="H940">
            <v>0</v>
          </cell>
        </row>
        <row r="941">
          <cell r="B941">
            <v>8140</v>
          </cell>
          <cell r="C941" t="str">
            <v>0-41590-5100-0000-0000</v>
          </cell>
          <cell r="D941" t="str">
            <v>I.DEV-PRODUCTOS DE TIPO CORRIENTE</v>
          </cell>
          <cell r="E941">
            <v>0</v>
          </cell>
          <cell r="F941">
            <v>3171972</v>
          </cell>
          <cell r="G941">
            <v>3171972</v>
          </cell>
          <cell r="H941">
            <v>0</v>
          </cell>
        </row>
        <row r="942">
          <cell r="B942">
            <v>8140</v>
          </cell>
          <cell r="C942" t="str">
            <v>0-41590-5100-0001-0000</v>
          </cell>
          <cell r="D942" t="str">
            <v>I.DEV-INGRESOS SANITARIOS FUNDADORES</v>
          </cell>
          <cell r="E942">
            <v>0</v>
          </cell>
          <cell r="F942">
            <v>1574712</v>
          </cell>
          <cell r="G942">
            <v>1574712</v>
          </cell>
          <cell r="H942">
            <v>0</v>
          </cell>
        </row>
        <row r="943">
          <cell r="B943">
            <v>8140</v>
          </cell>
          <cell r="C943" t="str">
            <v>0-41590-5100-0009-0000</v>
          </cell>
          <cell r="D943" t="str">
            <v>I.DEV-INGRESO SANITARIOS SAN JUAN BOSCO</v>
          </cell>
          <cell r="E943">
            <v>0</v>
          </cell>
          <cell r="F943">
            <v>513162</v>
          </cell>
          <cell r="G943">
            <v>513162</v>
          </cell>
          <cell r="H943">
            <v>0</v>
          </cell>
        </row>
        <row r="944">
          <cell r="B944">
            <v>8140</v>
          </cell>
          <cell r="C944" t="str">
            <v>0-41590-5100-0010-0000</v>
          </cell>
          <cell r="D944" t="str">
            <v>I.DEV-INGRESO SANITARIOS DELTA</v>
          </cell>
          <cell r="E944">
            <v>0</v>
          </cell>
          <cell r="F944">
            <v>688236</v>
          </cell>
          <cell r="G944">
            <v>688236</v>
          </cell>
          <cell r="H944">
            <v>0</v>
          </cell>
        </row>
        <row r="945">
          <cell r="B945">
            <v>8140</v>
          </cell>
          <cell r="C945" t="str">
            <v>0-41590-5100-0011-0000</v>
          </cell>
          <cell r="D945" t="str">
            <v>I.DEV-INGRESO SANITARIOS SAN GERONIMO</v>
          </cell>
          <cell r="E945">
            <v>0</v>
          </cell>
          <cell r="F945">
            <v>386562</v>
          </cell>
          <cell r="G945">
            <v>386562</v>
          </cell>
          <cell r="H945">
            <v>0</v>
          </cell>
        </row>
        <row r="946">
          <cell r="B946">
            <v>8140</v>
          </cell>
          <cell r="C946" t="str">
            <v>0-41590-5100-0012-0000</v>
          </cell>
          <cell r="D946" t="str">
            <v>I.DEV-SERV.DE INTEGRACION FAMILIAR (ADOP</v>
          </cell>
          <cell r="E946">
            <v>0</v>
          </cell>
          <cell r="F946">
            <v>9300</v>
          </cell>
          <cell r="G946">
            <v>9300</v>
          </cell>
          <cell r="H946">
            <v>0</v>
          </cell>
        </row>
        <row r="947">
          <cell r="B947">
            <v>8140</v>
          </cell>
          <cell r="C947" t="str">
            <v>0-41600-0000-0000-0000</v>
          </cell>
          <cell r="D947" t="str">
            <v>I.DEV-APROVECHAMIENTOS DE TIPO CORRIENTE</v>
          </cell>
          <cell r="E947">
            <v>0</v>
          </cell>
          <cell r="F947">
            <v>428908.85</v>
          </cell>
          <cell r="G947">
            <v>428908.85</v>
          </cell>
          <cell r="H947">
            <v>0</v>
          </cell>
        </row>
        <row r="948">
          <cell r="B948">
            <v>8140</v>
          </cell>
          <cell r="C948" t="str">
            <v>0-41690-0000-0000-0000</v>
          </cell>
          <cell r="D948" t="str">
            <v>I.DEV-OTROS APROVECHAMIENTOS</v>
          </cell>
          <cell r="E948">
            <v>0</v>
          </cell>
          <cell r="F948">
            <v>428908.85</v>
          </cell>
          <cell r="G948">
            <v>428908.85</v>
          </cell>
          <cell r="H948">
            <v>0</v>
          </cell>
        </row>
      </sheetData>
      <sheetData sheetId="14">
        <row r="5">
          <cell r="B5">
            <v>1230</v>
          </cell>
          <cell r="C5" t="str">
            <v>Bienes Inmuebles, Infraestructura y Construcciones en Proceso</v>
          </cell>
          <cell r="D5">
            <v>24015124.32</v>
          </cell>
          <cell r="E5">
            <v>24566975.440000001</v>
          </cell>
          <cell r="F5">
            <v>551851.12000000104</v>
          </cell>
        </row>
        <row r="6">
          <cell r="B6">
            <v>1231</v>
          </cell>
          <cell r="C6" t="str">
            <v>Terrenos</v>
          </cell>
          <cell r="D6">
            <v>0</v>
          </cell>
          <cell r="E6">
            <v>0</v>
          </cell>
          <cell r="F6">
            <v>0</v>
          </cell>
        </row>
        <row r="7">
          <cell r="B7">
            <v>1232</v>
          </cell>
          <cell r="C7" t="str">
            <v>Viviendas</v>
          </cell>
          <cell r="D7">
            <v>0</v>
          </cell>
          <cell r="E7">
            <v>0</v>
          </cell>
          <cell r="F7">
            <v>0</v>
          </cell>
        </row>
        <row r="8">
          <cell r="B8">
            <v>1233</v>
          </cell>
          <cell r="C8" t="str">
            <v>Edificios no Habitacionales</v>
          </cell>
          <cell r="D8">
            <v>24015124.32</v>
          </cell>
          <cell r="E8">
            <v>24566975.440000001</v>
          </cell>
          <cell r="F8">
            <v>551851.12000000104</v>
          </cell>
        </row>
        <row r="9">
          <cell r="B9">
            <v>1234</v>
          </cell>
          <cell r="C9" t="str">
            <v>Infraestructura</v>
          </cell>
          <cell r="D9">
            <v>0</v>
          </cell>
          <cell r="E9">
            <v>0</v>
          </cell>
          <cell r="F9">
            <v>0</v>
          </cell>
        </row>
        <row r="10">
          <cell r="B10">
            <v>1235</v>
          </cell>
          <cell r="C10" t="str">
            <v>Construcciones en Proceso en Bienes de Dominio Público</v>
          </cell>
          <cell r="D10">
            <v>0</v>
          </cell>
          <cell r="E10">
            <v>0</v>
          </cell>
          <cell r="F10">
            <v>0</v>
          </cell>
        </row>
        <row r="11">
          <cell r="B11">
            <v>1236</v>
          </cell>
          <cell r="C11" t="str">
            <v>Construcciones en Proceso en Bienes Propios</v>
          </cell>
          <cell r="D11">
            <v>0</v>
          </cell>
          <cell r="E11">
            <v>0</v>
          </cell>
          <cell r="F11">
            <v>0</v>
          </cell>
        </row>
        <row r="12">
          <cell r="B12">
            <v>1239</v>
          </cell>
          <cell r="C12" t="str">
            <v>Otros Bienes Inmuebles</v>
          </cell>
          <cell r="D12">
            <v>0</v>
          </cell>
          <cell r="E12">
            <v>0</v>
          </cell>
          <cell r="F12">
            <v>0</v>
          </cell>
        </row>
        <row r="13">
          <cell r="B13">
            <v>1240</v>
          </cell>
          <cell r="C13" t="str">
            <v>Bienes Muebles</v>
          </cell>
          <cell r="D13">
            <v>35549765.32</v>
          </cell>
          <cell r="E13">
            <v>37056084.700000003</v>
          </cell>
          <cell r="F13">
            <v>1506319.3800000031</v>
          </cell>
        </row>
        <row r="14">
          <cell r="B14">
            <v>1241</v>
          </cell>
          <cell r="C14" t="str">
            <v>Mobiliario y Equipo de Administración</v>
          </cell>
          <cell r="D14">
            <v>16147980.810000001</v>
          </cell>
          <cell r="E14">
            <v>16789715.400000002</v>
          </cell>
          <cell r="F14">
            <v>641734.59000000171</v>
          </cell>
        </row>
        <row r="15">
          <cell r="B15">
            <v>1242</v>
          </cell>
          <cell r="C15" t="str">
            <v>Mobiliario y Equipo Educacional y Recreativo</v>
          </cell>
          <cell r="D15">
            <v>701408.83000000007</v>
          </cell>
          <cell r="E15">
            <v>717249.25</v>
          </cell>
          <cell r="F15">
            <v>15840.419999999925</v>
          </cell>
        </row>
        <row r="16">
          <cell r="B16">
            <v>1243</v>
          </cell>
          <cell r="C16" t="str">
            <v>Equipo e Instrumental Médico y de Laboratorio</v>
          </cell>
          <cell r="D16">
            <v>4820688.1399999997</v>
          </cell>
          <cell r="E16">
            <v>4833611.96</v>
          </cell>
          <cell r="F16">
            <v>12923.820000000298</v>
          </cell>
        </row>
        <row r="17">
          <cell r="B17">
            <v>1244</v>
          </cell>
          <cell r="C17" t="str">
            <v>Vehículos y Equipo de Transporte</v>
          </cell>
          <cell r="D17">
            <v>11985422.9</v>
          </cell>
          <cell r="E17">
            <v>12754132.100000001</v>
          </cell>
          <cell r="F17">
            <v>768709.20000000112</v>
          </cell>
        </row>
        <row r="18">
          <cell r="B18">
            <v>1245</v>
          </cell>
          <cell r="C18" t="str">
            <v>Equipo de Defensa y Seguridad</v>
          </cell>
          <cell r="D18">
            <v>598911.28</v>
          </cell>
          <cell r="E18">
            <v>605676.4</v>
          </cell>
          <cell r="F18">
            <v>6765.1199999999953</v>
          </cell>
        </row>
        <row r="19">
          <cell r="B19">
            <v>1246</v>
          </cell>
          <cell r="C19" t="str">
            <v>Maquinaria, Otros Equipos y Herramientas</v>
          </cell>
          <cell r="D19">
            <v>1295353.3599999999</v>
          </cell>
          <cell r="E19">
            <v>1355699.5899999999</v>
          </cell>
          <cell r="F19">
            <v>60346.229999999981</v>
          </cell>
        </row>
        <row r="20">
          <cell r="B20">
            <v>1247</v>
          </cell>
          <cell r="C20" t="str">
            <v>Colecciones, Obras de Arte y Objetos Valiosos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1248</v>
          </cell>
          <cell r="C21" t="str">
            <v>Activos Biológicos</v>
          </cell>
          <cell r="D21">
            <v>0</v>
          </cell>
          <cell r="E21">
            <v>0</v>
          </cell>
          <cell r="F2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 EA"/>
      <sheetName val="312 ESF"/>
      <sheetName val="313 VHP"/>
      <sheetName val="314 CSF"/>
      <sheetName val="315 EFE"/>
      <sheetName val="316 EAA"/>
      <sheetName val="317 ADP"/>
      <sheetName val="318 IPC"/>
      <sheetName val="323 ENT"/>
      <sheetName val="324 IND"/>
      <sheetName val="BALANZA"/>
      <sheetName val="BALANCE"/>
      <sheetName val="EDO RES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3">
          <cell r="M73">
            <v>21933446.32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A4" sqref="A4"/>
    </sheetView>
  </sheetViews>
  <sheetFormatPr baseColWidth="10" defaultColWidth="12.77734375" defaultRowHeight="10.199999999999999" x14ac:dyDescent="0.2"/>
  <cols>
    <col min="1" max="1" width="14.77734375" style="14" customWidth="1"/>
    <col min="2" max="2" width="73.77734375" style="14" bestFit="1" customWidth="1"/>
    <col min="3" max="16384" width="12.77734375" style="14"/>
  </cols>
  <sheetData>
    <row r="1" spans="1:4" x14ac:dyDescent="0.2">
      <c r="A1" s="147" t="s">
        <v>645</v>
      </c>
      <c r="B1" s="148"/>
      <c r="C1" s="149" t="s">
        <v>0</v>
      </c>
      <c r="D1" s="150">
        <v>2023</v>
      </c>
    </row>
    <row r="2" spans="1:4" x14ac:dyDescent="0.2">
      <c r="A2" s="151" t="s">
        <v>1</v>
      </c>
      <c r="B2" s="143"/>
      <c r="C2" s="152" t="s">
        <v>2</v>
      </c>
      <c r="D2" s="153" t="s">
        <v>642</v>
      </c>
    </row>
    <row r="3" spans="1:4" x14ac:dyDescent="0.2">
      <c r="A3" s="151" t="s">
        <v>646</v>
      </c>
      <c r="B3" s="143"/>
      <c r="C3" s="152" t="s">
        <v>3</v>
      </c>
      <c r="D3" s="154">
        <v>2</v>
      </c>
    </row>
    <row r="4" spans="1:4" x14ac:dyDescent="0.2">
      <c r="A4" s="155" t="s">
        <v>4</v>
      </c>
      <c r="B4" s="144"/>
      <c r="C4" s="144"/>
      <c r="D4" s="156"/>
    </row>
    <row r="5" spans="1:4" ht="15" customHeight="1" x14ac:dyDescent="0.2">
      <c r="A5" s="145" t="s">
        <v>5</v>
      </c>
      <c r="B5" s="146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0.8" thickBot="1" x14ac:dyDescent="0.25">
      <c r="A41" s="21"/>
      <c r="B41" s="22"/>
    </row>
    <row r="43" spans="1:4" ht="32.25" customHeight="1" x14ac:dyDescent="0.2">
      <c r="A43" s="159" t="s">
        <v>63</v>
      </c>
      <c r="B43" s="159"/>
      <c r="C43" s="138"/>
      <c r="D43" s="13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zoomScale="150" zoomScaleNormal="150" workbookViewId="0">
      <selection sqref="A1:C1"/>
    </sheetView>
  </sheetViews>
  <sheetFormatPr baseColWidth="10" defaultColWidth="11.44140625" defaultRowHeight="10.199999999999999" x14ac:dyDescent="0.2"/>
  <cols>
    <col min="1" max="1" width="3.21875" style="55" customWidth="1"/>
    <col min="2" max="2" width="63.21875" style="55" customWidth="1"/>
    <col min="3" max="3" width="17.77734375" style="55" customWidth="1"/>
    <col min="4" max="16384" width="11.44140625" style="55"/>
  </cols>
  <sheetData>
    <row r="1" spans="1:3" s="54" customFormat="1" ht="18" customHeight="1" x14ac:dyDescent="0.3">
      <c r="A1" s="164" t="str">
        <f>ESF!A1</f>
        <v>Sistema para el Desarrollo Integral de la Familia en el Municipio de León Gto</v>
      </c>
      <c r="B1" s="165"/>
      <c r="C1" s="166"/>
    </row>
    <row r="2" spans="1:3" s="54" customFormat="1" ht="18" customHeight="1" x14ac:dyDescent="0.3">
      <c r="A2" s="167" t="s">
        <v>520</v>
      </c>
      <c r="B2" s="168"/>
      <c r="C2" s="169"/>
    </row>
    <row r="3" spans="1:3" s="54" customFormat="1" ht="18" customHeight="1" x14ac:dyDescent="0.3">
      <c r="A3" s="167" t="str">
        <f>ESF!A3</f>
        <v>Correspondiente del 1 de enero al 30 de junio del 2023</v>
      </c>
      <c r="B3" s="168"/>
      <c r="C3" s="169"/>
    </row>
    <row r="4" spans="1:3" s="56" customFormat="1" x14ac:dyDescent="0.2">
      <c r="A4" s="170" t="s">
        <v>521</v>
      </c>
      <c r="B4" s="171"/>
      <c r="C4" s="172"/>
    </row>
    <row r="5" spans="1:3" x14ac:dyDescent="0.2">
      <c r="A5" s="71" t="s">
        <v>522</v>
      </c>
      <c r="B5" s="71"/>
      <c r="C5" s="72">
        <v>110058884.13</v>
      </c>
    </row>
    <row r="6" spans="1:3" x14ac:dyDescent="0.2">
      <c r="A6" s="73"/>
      <c r="B6" s="74"/>
      <c r="C6" s="75"/>
    </row>
    <row r="7" spans="1:3" x14ac:dyDescent="0.2">
      <c r="A7" s="84" t="s">
        <v>523</v>
      </c>
      <c r="B7" s="84"/>
      <c r="C7" s="76">
        <v>0</v>
      </c>
    </row>
    <row r="8" spans="1:3" x14ac:dyDescent="0.2">
      <c r="A8" s="92" t="s">
        <v>524</v>
      </c>
      <c r="B8" s="91" t="s">
        <v>312</v>
      </c>
      <c r="C8" s="77">
        <v>0</v>
      </c>
    </row>
    <row r="9" spans="1:3" x14ac:dyDescent="0.2">
      <c r="A9" s="78" t="s">
        <v>525</v>
      </c>
      <c r="B9" s="79" t="s">
        <v>526</v>
      </c>
      <c r="C9" s="77">
        <v>0</v>
      </c>
    </row>
    <row r="10" spans="1:3" x14ac:dyDescent="0.2">
      <c r="A10" s="78" t="s">
        <v>527</v>
      </c>
      <c r="B10" s="79" t="s">
        <v>321</v>
      </c>
      <c r="C10" s="77">
        <v>0</v>
      </c>
    </row>
    <row r="11" spans="1:3" x14ac:dyDescent="0.2">
      <c r="A11" s="78" t="s">
        <v>528</v>
      </c>
      <c r="B11" s="79" t="s">
        <v>322</v>
      </c>
      <c r="C11" s="77">
        <v>0</v>
      </c>
    </row>
    <row r="12" spans="1:3" x14ac:dyDescent="0.2">
      <c r="A12" s="78" t="s">
        <v>529</v>
      </c>
      <c r="B12" s="79" t="s">
        <v>323</v>
      </c>
      <c r="C12" s="77">
        <v>0</v>
      </c>
    </row>
    <row r="13" spans="1:3" x14ac:dyDescent="0.2">
      <c r="A13" s="80" t="s">
        <v>530</v>
      </c>
      <c r="B13" s="81" t="s">
        <v>531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532</v>
      </c>
      <c r="B15" s="74"/>
      <c r="C15" s="76">
        <v>4292224.7699999996</v>
      </c>
    </row>
    <row r="16" spans="1:3" x14ac:dyDescent="0.2">
      <c r="A16" s="85">
        <v>3.1</v>
      </c>
      <c r="B16" s="79" t="s">
        <v>533</v>
      </c>
      <c r="C16" s="77">
        <v>0</v>
      </c>
    </row>
    <row r="17" spans="1:3" x14ac:dyDescent="0.2">
      <c r="A17" s="86">
        <v>3.2</v>
      </c>
      <c r="B17" s="79" t="s">
        <v>534</v>
      </c>
      <c r="C17" s="77">
        <v>0</v>
      </c>
    </row>
    <row r="18" spans="1:3" x14ac:dyDescent="0.2">
      <c r="A18" s="86">
        <v>3.3</v>
      </c>
      <c r="B18" s="81" t="s">
        <v>535</v>
      </c>
      <c r="C18" s="87">
        <v>4292224.7699999996</v>
      </c>
    </row>
    <row r="19" spans="1:3" x14ac:dyDescent="0.2">
      <c r="A19" s="73"/>
      <c r="B19" s="88"/>
      <c r="C19" s="89"/>
    </row>
    <row r="20" spans="1:3" x14ac:dyDescent="0.2">
      <c r="A20" s="90" t="s">
        <v>643</v>
      </c>
      <c r="B20" s="90"/>
      <c r="C20" s="72">
        <v>105766659.36</v>
      </c>
    </row>
    <row r="22" spans="1:3" x14ac:dyDescent="0.2">
      <c r="B22" s="38" t="s">
        <v>63</v>
      </c>
    </row>
  </sheetData>
  <mergeCells count="4">
    <mergeCell ref="A1:C1"/>
    <mergeCell ref="A2:C2"/>
    <mergeCell ref="A3:C3"/>
    <mergeCell ref="A4:C4"/>
  </mergeCells>
  <pageMargins left="1.2598425196850394" right="0.70866141732283472" top="0.74803149606299213" bottom="0.74803149606299213" header="0.31496062992125984" footer="0.31496062992125984"/>
  <pageSetup scale="115"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E39"/>
  <sheetViews>
    <sheetView showGridLines="0" zoomScale="180" zoomScaleNormal="180" workbookViewId="0">
      <selection activeCell="C7" sqref="C7"/>
    </sheetView>
  </sheetViews>
  <sheetFormatPr baseColWidth="10" defaultColWidth="11.44140625" defaultRowHeight="10.199999999999999" x14ac:dyDescent="0.2"/>
  <cols>
    <col min="1" max="1" width="3.77734375" style="55" customWidth="1"/>
    <col min="2" max="2" width="62.21875" style="55" customWidth="1"/>
    <col min="3" max="3" width="17.77734375" style="55" customWidth="1"/>
    <col min="4" max="16384" width="11.44140625" style="55"/>
  </cols>
  <sheetData>
    <row r="1" spans="1:3" s="57" customFormat="1" ht="19.05" customHeight="1" x14ac:dyDescent="0.3">
      <c r="A1" s="173" t="str">
        <f>ESF!A1</f>
        <v>Sistema para el Desarrollo Integral de la Familia en el Municipio de León Gto</v>
      </c>
      <c r="B1" s="174"/>
      <c r="C1" s="175"/>
    </row>
    <row r="2" spans="1:3" s="57" customFormat="1" ht="19.05" customHeight="1" x14ac:dyDescent="0.3">
      <c r="A2" s="176" t="s">
        <v>536</v>
      </c>
      <c r="B2" s="177"/>
      <c r="C2" s="178"/>
    </row>
    <row r="3" spans="1:3" s="57" customFormat="1" ht="19.05" customHeight="1" x14ac:dyDescent="0.3">
      <c r="A3" s="176" t="str">
        <f>ESF!A3</f>
        <v>Correspondiente del 1 de enero al 30 de junio del 2023</v>
      </c>
      <c r="B3" s="177"/>
      <c r="C3" s="178"/>
    </row>
    <row r="4" spans="1:3" x14ac:dyDescent="0.2">
      <c r="A4" s="170" t="s">
        <v>521</v>
      </c>
      <c r="B4" s="171"/>
      <c r="C4" s="172"/>
    </row>
    <row r="5" spans="1:3" x14ac:dyDescent="0.2">
      <c r="A5" s="101" t="s">
        <v>537</v>
      </c>
      <c r="B5" s="71"/>
      <c r="C5" s="94">
        <v>82714839.370000005</v>
      </c>
    </row>
    <row r="6" spans="1:3" x14ac:dyDescent="0.2">
      <c r="A6" s="95"/>
      <c r="B6" s="74"/>
      <c r="C6" s="96"/>
    </row>
    <row r="7" spans="1:3" x14ac:dyDescent="0.2">
      <c r="A7" s="84" t="s">
        <v>538</v>
      </c>
      <c r="B7" s="97"/>
      <c r="C7" s="76">
        <f>SUM(C8:C28)</f>
        <v>1039963.23</v>
      </c>
    </row>
    <row r="8" spans="1:3" x14ac:dyDescent="0.2">
      <c r="A8" s="102">
        <v>2.1</v>
      </c>
      <c r="B8" s="103" t="s">
        <v>343</v>
      </c>
      <c r="C8" s="104">
        <v>0</v>
      </c>
    </row>
    <row r="9" spans="1:3" x14ac:dyDescent="0.2">
      <c r="A9" s="102">
        <v>2.2000000000000002</v>
      </c>
      <c r="B9" s="103" t="s">
        <v>340</v>
      </c>
      <c r="C9" s="104">
        <v>0</v>
      </c>
    </row>
    <row r="10" spans="1:3" x14ac:dyDescent="0.2">
      <c r="A10" s="111">
        <v>2.2999999999999998</v>
      </c>
      <c r="B10" s="93" t="s">
        <v>129</v>
      </c>
      <c r="C10" s="104">
        <f>968150.45-38106</f>
        <v>930044.45</v>
      </c>
    </row>
    <row r="11" spans="1:3" x14ac:dyDescent="0.2">
      <c r="A11" s="111">
        <v>2.4</v>
      </c>
      <c r="B11" s="93" t="s">
        <v>130</v>
      </c>
      <c r="C11" s="104">
        <v>0</v>
      </c>
    </row>
    <row r="12" spans="1:3" x14ac:dyDescent="0.2">
      <c r="A12" s="111">
        <v>2.5</v>
      </c>
      <c r="B12" s="93" t="s">
        <v>131</v>
      </c>
      <c r="C12" s="104">
        <v>0</v>
      </c>
    </row>
    <row r="13" spans="1:3" x14ac:dyDescent="0.2">
      <c r="A13" s="111">
        <v>2.6</v>
      </c>
      <c r="B13" s="93" t="s">
        <v>132</v>
      </c>
      <c r="C13" s="104">
        <v>0</v>
      </c>
    </row>
    <row r="14" spans="1:3" x14ac:dyDescent="0.2">
      <c r="A14" s="111">
        <v>2.7</v>
      </c>
      <c r="B14" s="93" t="s">
        <v>133</v>
      </c>
      <c r="C14" s="104">
        <v>0</v>
      </c>
    </row>
    <row r="15" spans="1:3" x14ac:dyDescent="0.2">
      <c r="A15" s="111">
        <v>2.8</v>
      </c>
      <c r="B15" s="93" t="s">
        <v>134</v>
      </c>
      <c r="C15" s="104">
        <v>109918.78</v>
      </c>
    </row>
    <row r="16" spans="1:3" x14ac:dyDescent="0.2">
      <c r="A16" s="111">
        <v>2.9</v>
      </c>
      <c r="B16" s="93" t="s">
        <v>136</v>
      </c>
      <c r="C16" s="104">
        <v>0</v>
      </c>
    </row>
    <row r="17" spans="1:3" x14ac:dyDescent="0.2">
      <c r="A17" s="111" t="s">
        <v>539</v>
      </c>
      <c r="B17" s="93" t="s">
        <v>540</v>
      </c>
      <c r="C17" s="104">
        <v>0</v>
      </c>
    </row>
    <row r="18" spans="1:3" x14ac:dyDescent="0.2">
      <c r="A18" s="111" t="s">
        <v>541</v>
      </c>
      <c r="B18" s="93" t="s">
        <v>140</v>
      </c>
      <c r="C18" s="104">
        <v>0</v>
      </c>
    </row>
    <row r="19" spans="1:3" x14ac:dyDescent="0.2">
      <c r="A19" s="111" t="s">
        <v>542</v>
      </c>
      <c r="B19" s="93" t="s">
        <v>543</v>
      </c>
      <c r="C19" s="104">
        <v>0</v>
      </c>
    </row>
    <row r="20" spans="1:3" x14ac:dyDescent="0.2">
      <c r="A20" s="111" t="s">
        <v>544</v>
      </c>
      <c r="B20" s="93" t="s">
        <v>545</v>
      </c>
      <c r="C20" s="104">
        <v>0</v>
      </c>
    </row>
    <row r="21" spans="1:3" x14ac:dyDescent="0.2">
      <c r="A21" s="111" t="s">
        <v>546</v>
      </c>
      <c r="B21" s="93" t="s">
        <v>547</v>
      </c>
      <c r="C21" s="104">
        <v>0</v>
      </c>
    </row>
    <row r="22" spans="1:3" x14ac:dyDescent="0.2">
      <c r="A22" s="111" t="s">
        <v>548</v>
      </c>
      <c r="B22" s="93" t="s">
        <v>549</v>
      </c>
      <c r="C22" s="104">
        <v>0</v>
      </c>
    </row>
    <row r="23" spans="1:3" x14ac:dyDescent="0.2">
      <c r="A23" s="111" t="s">
        <v>550</v>
      </c>
      <c r="B23" s="93" t="s">
        <v>551</v>
      </c>
      <c r="C23" s="104">
        <v>0</v>
      </c>
    </row>
    <row r="24" spans="1:3" x14ac:dyDescent="0.2">
      <c r="A24" s="111" t="s">
        <v>552</v>
      </c>
      <c r="B24" s="93" t="s">
        <v>553</v>
      </c>
      <c r="C24" s="104">
        <v>0</v>
      </c>
    </row>
    <row r="25" spans="1:3" x14ac:dyDescent="0.2">
      <c r="A25" s="111" t="s">
        <v>554</v>
      </c>
      <c r="B25" s="93" t="s">
        <v>555</v>
      </c>
      <c r="C25" s="104">
        <v>0</v>
      </c>
    </row>
    <row r="26" spans="1:3" x14ac:dyDescent="0.2">
      <c r="A26" s="111" t="s">
        <v>556</v>
      </c>
      <c r="B26" s="93" t="s">
        <v>557</v>
      </c>
      <c r="C26" s="104">
        <v>0</v>
      </c>
    </row>
    <row r="27" spans="1:3" x14ac:dyDescent="0.2">
      <c r="A27" s="111" t="s">
        <v>558</v>
      </c>
      <c r="B27" s="93" t="s">
        <v>559</v>
      </c>
      <c r="C27" s="104">
        <v>0</v>
      </c>
    </row>
    <row r="28" spans="1:3" x14ac:dyDescent="0.2">
      <c r="A28" s="111" t="s">
        <v>560</v>
      </c>
      <c r="B28" s="103" t="s">
        <v>561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562</v>
      </c>
      <c r="B30" s="108"/>
      <c r="C30" s="109">
        <f>SUM(C31:C35)</f>
        <v>2158336.9</v>
      </c>
    </row>
    <row r="31" spans="1:3" x14ac:dyDescent="0.2">
      <c r="A31" s="111" t="s">
        <v>563</v>
      </c>
      <c r="B31" s="93" t="s">
        <v>413</v>
      </c>
      <c r="C31" s="104">
        <v>2058170.5</v>
      </c>
    </row>
    <row r="32" spans="1:3" x14ac:dyDescent="0.2">
      <c r="A32" s="111" t="s">
        <v>564</v>
      </c>
      <c r="B32" s="93" t="s">
        <v>422</v>
      </c>
      <c r="C32" s="104">
        <v>0</v>
      </c>
    </row>
    <row r="33" spans="1:5" x14ac:dyDescent="0.2">
      <c r="A33" s="111" t="s">
        <v>565</v>
      </c>
      <c r="B33" s="93" t="s">
        <v>425</v>
      </c>
      <c r="C33" s="104">
        <v>100166.39999999999</v>
      </c>
    </row>
    <row r="34" spans="1:5" x14ac:dyDescent="0.2">
      <c r="A34" s="111" t="s">
        <v>566</v>
      </c>
      <c r="B34" s="93" t="s">
        <v>431</v>
      </c>
      <c r="C34" s="104">
        <v>0</v>
      </c>
    </row>
    <row r="35" spans="1:5" x14ac:dyDescent="0.2">
      <c r="A35" s="111" t="s">
        <v>567</v>
      </c>
      <c r="B35" s="103" t="s">
        <v>568</v>
      </c>
      <c r="C35" s="110">
        <v>0</v>
      </c>
    </row>
    <row r="36" spans="1:5" x14ac:dyDescent="0.2">
      <c r="A36" s="95"/>
      <c r="B36" s="98"/>
      <c r="C36" s="99"/>
    </row>
    <row r="37" spans="1:5" x14ac:dyDescent="0.2">
      <c r="A37" s="100" t="s">
        <v>644</v>
      </c>
      <c r="B37" s="71"/>
      <c r="C37" s="72">
        <f>+C5-C7+C30</f>
        <v>83833213.040000007</v>
      </c>
      <c r="E37" s="158"/>
    </row>
    <row r="39" spans="1:5" x14ac:dyDescent="0.2">
      <c r="B39" s="38" t="s">
        <v>63</v>
      </c>
    </row>
  </sheetData>
  <mergeCells count="4">
    <mergeCell ref="A1:C1"/>
    <mergeCell ref="A2:C2"/>
    <mergeCell ref="A3:C3"/>
    <mergeCell ref="A4:C4"/>
  </mergeCells>
  <pageMargins left="1.23" right="0.70866141732283472" top="0.74803149606299213" bottom="0.74803149606299213" header="0.31496062992125984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49"/>
  <sheetViews>
    <sheetView workbookViewId="0">
      <selection activeCell="A2" sqref="A2:F2"/>
    </sheetView>
  </sheetViews>
  <sheetFormatPr baseColWidth="10" defaultColWidth="9.21875" defaultRowHeight="10.199999999999999" x14ac:dyDescent="0.2"/>
  <cols>
    <col min="1" max="1" width="12.77734375" style="47" customWidth="1"/>
    <col min="2" max="2" width="64.109375" style="47" customWidth="1"/>
    <col min="3" max="6" width="14.21875" style="47" customWidth="1"/>
    <col min="7" max="10" width="10.77734375" style="47" customWidth="1"/>
    <col min="11" max="16384" width="9.21875" style="47"/>
  </cols>
  <sheetData>
    <row r="1" spans="1:10" ht="19.05" customHeight="1" x14ac:dyDescent="0.2">
      <c r="A1" s="163" t="str">
        <f>'Notas a los Edos Financieros'!A1</f>
        <v>Sistema para el Desarrollo Integral de la Familia en el Municipio de León Gto</v>
      </c>
      <c r="B1" s="179"/>
      <c r="C1" s="179"/>
      <c r="D1" s="179"/>
      <c r="E1" s="179"/>
      <c r="F1" s="179"/>
      <c r="G1" s="45" t="s">
        <v>0</v>
      </c>
      <c r="H1" s="46">
        <f>'Notas a los Edos Financieros'!D1</f>
        <v>2023</v>
      </c>
    </row>
    <row r="2" spans="1:10" ht="19.05" customHeight="1" x14ac:dyDescent="0.2">
      <c r="A2" s="163" t="s">
        <v>569</v>
      </c>
      <c r="B2" s="179"/>
      <c r="C2" s="179"/>
      <c r="D2" s="179"/>
      <c r="E2" s="179"/>
      <c r="F2" s="179"/>
      <c r="G2" s="45" t="s">
        <v>2</v>
      </c>
      <c r="H2" s="46" t="str">
        <f>'Notas a los Edos Financieros'!D2</f>
        <v>Trimestral</v>
      </c>
    </row>
    <row r="3" spans="1:10" ht="19.05" customHeight="1" x14ac:dyDescent="0.2">
      <c r="A3" s="163" t="str">
        <f>'Notas a los Edos Financieros'!A3</f>
        <v>Correspondiente del 1 de enero al 30 de junio del 2023</v>
      </c>
      <c r="B3" s="179"/>
      <c r="C3" s="179"/>
      <c r="D3" s="179"/>
      <c r="E3" s="179"/>
      <c r="F3" s="179"/>
      <c r="G3" s="45" t="s">
        <v>3</v>
      </c>
      <c r="H3" s="46">
        <f>'Notas a los Edos Financieros'!D3</f>
        <v>2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5.05" customHeight="1" x14ac:dyDescent="0.2">
      <c r="A7" s="126" t="s">
        <v>67</v>
      </c>
      <c r="B7" s="126" t="s">
        <v>570</v>
      </c>
      <c r="C7" s="125" t="s">
        <v>571</v>
      </c>
      <c r="D7" s="125" t="s">
        <v>572</v>
      </c>
      <c r="E7" s="125" t="s">
        <v>573</v>
      </c>
      <c r="F7" s="125" t="s">
        <v>574</v>
      </c>
      <c r="G7" s="125" t="s">
        <v>575</v>
      </c>
      <c r="H7" s="125" t="s">
        <v>576</v>
      </c>
      <c r="I7" s="125" t="s">
        <v>577</v>
      </c>
      <c r="J7" s="125" t="s">
        <v>578</v>
      </c>
    </row>
    <row r="8" spans="1:10" s="59" customFormat="1" x14ac:dyDescent="0.2">
      <c r="A8" s="58">
        <v>7000</v>
      </c>
      <c r="B8" s="59" t="s">
        <v>579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605</v>
      </c>
    </row>
    <row r="36" spans="1:6" x14ac:dyDescent="0.2">
      <c r="A36" s="47">
        <v>8110</v>
      </c>
      <c r="B36" s="47" t="s">
        <v>606</v>
      </c>
      <c r="C36" s="52">
        <v>162798010</v>
      </c>
      <c r="D36" s="52">
        <v>0</v>
      </c>
      <c r="E36" s="52">
        <v>0</v>
      </c>
      <c r="F36" s="52">
        <v>0</v>
      </c>
    </row>
    <row r="37" spans="1:6" x14ac:dyDescent="0.2">
      <c r="A37" s="47">
        <v>8120</v>
      </c>
      <c r="B37" s="47" t="s">
        <v>607</v>
      </c>
      <c r="C37" s="52">
        <v>0</v>
      </c>
      <c r="D37" s="52">
        <v>173825466.05000001</v>
      </c>
      <c r="E37" s="52">
        <v>0</v>
      </c>
      <c r="F37" s="52">
        <v>0</v>
      </c>
    </row>
    <row r="38" spans="1:6" x14ac:dyDescent="0.2">
      <c r="A38" s="47">
        <v>8130</v>
      </c>
      <c r="B38" s="47" t="s">
        <v>608</v>
      </c>
      <c r="C38" s="52">
        <v>0</v>
      </c>
      <c r="D38" s="52">
        <f>C36</f>
        <v>162798010</v>
      </c>
      <c r="E38" s="52">
        <f>D37</f>
        <v>173825466.05000001</v>
      </c>
      <c r="F38" s="52">
        <f>E38-D38</f>
        <v>11027456.050000012</v>
      </c>
    </row>
    <row r="39" spans="1:6" x14ac:dyDescent="0.2">
      <c r="A39" s="47">
        <v>8140</v>
      </c>
      <c r="B39" s="47" t="s">
        <v>609</v>
      </c>
      <c r="C39" s="52">
        <v>0</v>
      </c>
      <c r="D39" s="52">
        <v>110058884.13</v>
      </c>
      <c r="E39" s="52">
        <v>97898378.129999995</v>
      </c>
      <c r="F39" s="52">
        <v>0</v>
      </c>
    </row>
    <row r="40" spans="1:6" x14ac:dyDescent="0.2">
      <c r="A40" s="47">
        <v>8150</v>
      </c>
      <c r="B40" s="47" t="s">
        <v>610</v>
      </c>
      <c r="C40" s="52">
        <v>0</v>
      </c>
      <c r="D40" s="52">
        <v>0</v>
      </c>
      <c r="E40" s="52">
        <v>97898378.129999995</v>
      </c>
      <c r="F40" s="52">
        <v>0</v>
      </c>
    </row>
    <row r="41" spans="1:6" x14ac:dyDescent="0.2">
      <c r="A41" s="47">
        <v>8210</v>
      </c>
      <c r="B41" s="47" t="s">
        <v>611</v>
      </c>
      <c r="C41" s="52">
        <v>162798010</v>
      </c>
      <c r="D41" s="52">
        <v>0</v>
      </c>
      <c r="E41" s="52">
        <v>0</v>
      </c>
      <c r="F41" s="52">
        <v>0</v>
      </c>
    </row>
    <row r="42" spans="1:6" x14ac:dyDescent="0.2">
      <c r="A42" s="47">
        <v>8220</v>
      </c>
      <c r="B42" s="47" t="s">
        <v>612</v>
      </c>
      <c r="C42" s="52">
        <v>0</v>
      </c>
      <c r="D42" s="52">
        <v>173825466.05000001</v>
      </c>
      <c r="E42" s="52">
        <v>0</v>
      </c>
      <c r="F42" s="52">
        <v>0</v>
      </c>
    </row>
    <row r="43" spans="1:6" x14ac:dyDescent="0.2">
      <c r="A43" s="47">
        <v>8230</v>
      </c>
      <c r="B43" s="47" t="s">
        <v>613</v>
      </c>
      <c r="C43" s="52">
        <v>0</v>
      </c>
      <c r="D43" s="52">
        <f>C41</f>
        <v>162798010</v>
      </c>
      <c r="E43" s="52">
        <f>D42</f>
        <v>173825466.05000001</v>
      </c>
      <c r="F43" s="52">
        <f>E43-D43</f>
        <v>11027456.050000012</v>
      </c>
    </row>
    <row r="44" spans="1:6" x14ac:dyDescent="0.2">
      <c r="A44" s="47">
        <v>8240</v>
      </c>
      <c r="B44" s="47" t="s">
        <v>614</v>
      </c>
      <c r="C44" s="52">
        <v>0</v>
      </c>
      <c r="D44" s="52">
        <v>82824560.829999998</v>
      </c>
      <c r="E44" s="52">
        <v>82714839.370000005</v>
      </c>
      <c r="F44" s="52">
        <v>0</v>
      </c>
    </row>
    <row r="45" spans="1:6" x14ac:dyDescent="0.2">
      <c r="A45" s="47">
        <v>8250</v>
      </c>
      <c r="B45" s="47" t="s">
        <v>615</v>
      </c>
      <c r="C45" s="52">
        <v>0</v>
      </c>
      <c r="D45" s="52">
        <v>82714839.370000005</v>
      </c>
      <c r="E45" s="52">
        <v>82659041.409999996</v>
      </c>
      <c r="F45" s="52">
        <v>0</v>
      </c>
    </row>
    <row r="46" spans="1:6" x14ac:dyDescent="0.2">
      <c r="A46" s="47">
        <v>8260</v>
      </c>
      <c r="B46" s="47" t="s">
        <v>616</v>
      </c>
      <c r="C46" s="52">
        <v>0</v>
      </c>
      <c r="D46" s="52">
        <v>82659041.409999996</v>
      </c>
      <c r="E46" s="52">
        <v>82659041.409999996</v>
      </c>
      <c r="F46" s="52">
        <v>0</v>
      </c>
    </row>
    <row r="47" spans="1:6" x14ac:dyDescent="0.2">
      <c r="A47" s="47">
        <v>8270</v>
      </c>
      <c r="B47" s="47" t="s">
        <v>617</v>
      </c>
      <c r="C47" s="52">
        <v>0</v>
      </c>
      <c r="D47" s="52">
        <v>82659041.409999996</v>
      </c>
      <c r="E47" s="52">
        <v>0</v>
      </c>
      <c r="F47" s="52">
        <v>0</v>
      </c>
    </row>
    <row r="48" spans="1:6" x14ac:dyDescent="0.2">
      <c r="A48" s="130"/>
    </row>
    <row r="49" spans="1:2" x14ac:dyDescent="0.2">
      <c r="A49" s="130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5000000000000004" right="0.37" top="0.74803149606299213" bottom="0.74803149606299213" header="0.31496062992125984" footer="0.31496062992125984"/>
  <pageSetup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="180" zoomScaleNormal="180" zoomScaleSheetLayoutView="100" workbookViewId="0"/>
  </sheetViews>
  <sheetFormatPr baseColWidth="10" defaultColWidth="0" defaultRowHeight="10.199999999999999" x14ac:dyDescent="0.2"/>
  <cols>
    <col min="1" max="1" width="30.21875" style="2" customWidth="1"/>
    <col min="2" max="2" width="42.21875" style="2" customWidth="1"/>
    <col min="3" max="3" width="18.77734375" style="2" bestFit="1" customWidth="1"/>
    <col min="4" max="4" width="17" style="2" bestFit="1" customWidth="1"/>
    <col min="5" max="5" width="13.21875" style="2" customWidth="1"/>
    <col min="6" max="6" width="11.44140625" style="2" customWidth="1"/>
    <col min="7" max="8" width="11.77734375" style="2" hidden="1" customWidth="1"/>
    <col min="9" max="16384" width="11.44140625" style="2" hidden="1"/>
  </cols>
  <sheetData>
    <row r="1" spans="1:8" ht="15" customHeight="1" x14ac:dyDescent="0.2">
      <c r="B1" s="121" t="s">
        <v>204</v>
      </c>
      <c r="C1" s="122"/>
      <c r="D1" s="122"/>
      <c r="E1" s="123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40.049999999999997" customHeight="1" x14ac:dyDescent="0.2">
      <c r="A5" s="180" t="s">
        <v>620</v>
      </c>
      <c r="B5" s="180"/>
      <c r="C5" s="180"/>
      <c r="D5" s="180"/>
      <c r="E5" s="180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3.2" x14ac:dyDescent="0.25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7" t="s">
        <v>622</v>
      </c>
      <c r="B10" s="181" t="s">
        <v>623</v>
      </c>
      <c r="C10" s="181"/>
      <c r="D10" s="181"/>
      <c r="E10" s="181"/>
    </row>
    <row r="11" spans="1:8" s="6" customFormat="1" ht="13.05" customHeight="1" x14ac:dyDescent="0.2">
      <c r="A11" s="118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8" t="s">
        <v>626</v>
      </c>
      <c r="B12" s="181" t="s">
        <v>627</v>
      </c>
      <c r="C12" s="181"/>
      <c r="D12" s="181"/>
      <c r="E12" s="181"/>
    </row>
    <row r="13" spans="1:8" s="6" customFormat="1" ht="26.1" customHeight="1" x14ac:dyDescent="0.2">
      <c r="A13" s="118" t="s">
        <v>628</v>
      </c>
      <c r="B13" s="181" t="s">
        <v>629</v>
      </c>
      <c r="C13" s="181"/>
      <c r="D13" s="181"/>
      <c r="E13" s="181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630</v>
      </c>
      <c r="B15" s="9" t="s">
        <v>631</v>
      </c>
    </row>
    <row r="16" spans="1:8" s="6" customFormat="1" ht="13.05" customHeight="1" x14ac:dyDescent="0.2">
      <c r="A16" s="118" t="s">
        <v>632</v>
      </c>
    </row>
    <row r="17" spans="1:4" s="6" customFormat="1" ht="13.05" customHeight="1" x14ac:dyDescent="0.2">
      <c r="A17" s="9"/>
    </row>
    <row r="18" spans="1:4" s="6" customFormat="1" ht="13.05" customHeight="1" x14ac:dyDescent="0.2">
      <c r="A18" s="59" t="s">
        <v>605</v>
      </c>
    </row>
    <row r="19" spans="1:4" s="6" customFormat="1" ht="13.05" customHeight="1" x14ac:dyDescent="0.2">
      <c r="A19" s="119" t="s">
        <v>633</v>
      </c>
    </row>
    <row r="20" spans="1:4" s="6" customFormat="1" ht="13.05" customHeight="1" x14ac:dyDescent="0.2">
      <c r="A20" s="119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5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zoomScale="140" zoomScaleNormal="140" workbookViewId="0">
      <selection activeCell="A3" sqref="A3:F3"/>
    </sheetView>
  </sheetViews>
  <sheetFormatPr baseColWidth="10" defaultColWidth="9.21875" defaultRowHeight="10.199999999999999" x14ac:dyDescent="0.2"/>
  <cols>
    <col min="1" max="1" width="10" style="38" customWidth="1"/>
    <col min="2" max="2" width="62.109375" style="38" customWidth="1"/>
    <col min="3" max="8" width="13.33203125" style="38" customWidth="1"/>
    <col min="9" max="16384" width="9.21875" style="38"/>
  </cols>
  <sheetData>
    <row r="1" spans="1:8" s="35" customFormat="1" ht="19.05" customHeight="1" x14ac:dyDescent="0.3">
      <c r="A1" s="160" t="str">
        <f>'Notas a los Edos Financieros'!A1</f>
        <v>Sistema para el Desarrollo Integral de la Familia en el Municipio de León Gto</v>
      </c>
      <c r="B1" s="161"/>
      <c r="C1" s="161"/>
      <c r="D1" s="161"/>
      <c r="E1" s="161"/>
      <c r="F1" s="161"/>
      <c r="G1" s="34" t="s">
        <v>0</v>
      </c>
      <c r="H1" s="43">
        <f>'Notas a los Edos Financieros'!D1</f>
        <v>2023</v>
      </c>
    </row>
    <row r="2" spans="1:8" s="35" customFormat="1" ht="19.05" customHeight="1" x14ac:dyDescent="0.3">
      <c r="A2" s="160" t="s">
        <v>64</v>
      </c>
      <c r="B2" s="161"/>
      <c r="C2" s="161"/>
      <c r="D2" s="161"/>
      <c r="E2" s="161"/>
      <c r="F2" s="161"/>
      <c r="G2" s="34" t="s">
        <v>2</v>
      </c>
      <c r="H2" s="43" t="str">
        <f>'Notas a los Edos Financieros'!D2</f>
        <v>Trimestral</v>
      </c>
    </row>
    <row r="3" spans="1:8" s="35" customFormat="1" ht="19.05" customHeight="1" x14ac:dyDescent="0.3">
      <c r="A3" s="160" t="str">
        <f>'Notas a los Edos Financieros'!A3</f>
        <v>Correspondiente del 1 de enero al 30 de junio del 2023</v>
      </c>
      <c r="B3" s="161"/>
      <c r="C3" s="161"/>
      <c r="D3" s="161"/>
      <c r="E3" s="161"/>
      <c r="F3" s="161"/>
      <c r="G3" s="34" t="s">
        <v>3</v>
      </c>
      <c r="H3" s="43">
        <f>'Notas a los Edos Financieros'!D3</f>
        <v>2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f>+VLOOKUP($A8,[1]BALANZA!$B$2:$H$948,7,FALSE)</f>
        <v>718148.45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f>+VLOOKUP($A15,[1]BALANZA!$B$2:$H$948,7,FALSE)</f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78</v>
      </c>
      <c r="C16" s="42">
        <f>+VLOOKUP($A16,[1]BALANZA!$B$2:$H$948,7,FALSE)</f>
        <v>12160506</v>
      </c>
      <c r="D16" s="42">
        <v>590000</v>
      </c>
      <c r="E16" s="42">
        <v>590000</v>
      </c>
      <c r="F16" s="42">
        <v>590000</v>
      </c>
      <c r="G16" s="42">
        <v>590000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f>+VLOOKUP($A20,[1]BALANZA!$B$2:$H$948,7,FALSE)</f>
        <v>28278.02</v>
      </c>
      <c r="D20" s="42">
        <v>7242.56</v>
      </c>
      <c r="E20" s="42">
        <v>0</v>
      </c>
      <c r="F20" s="42">
        <v>0</v>
      </c>
      <c r="G20" s="42">
        <v>21035.46</v>
      </c>
      <c r="H20" s="42"/>
    </row>
    <row r="21" spans="1:8" x14ac:dyDescent="0.2">
      <c r="A21" s="40">
        <v>1125</v>
      </c>
      <c r="B21" s="38" t="s">
        <v>86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f>+VLOOKUP($A24,[1]BALANZA!$B$2:$H$948,7,FALSE)</f>
        <v>1365892.5</v>
      </c>
      <c r="D24" s="42">
        <v>1365892.5</v>
      </c>
      <c r="E24" s="42">
        <v>0</v>
      </c>
      <c r="F24" s="42">
        <v>0</v>
      </c>
      <c r="G24" s="42">
        <v>0</v>
      </c>
      <c r="H24" s="42"/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f>+VLOOKUP($A41,[1]BALANZA!$B$2:$H$948,7,FALSE)</f>
        <v>29925</v>
      </c>
    </row>
    <row r="42" spans="1:8" x14ac:dyDescent="0.2">
      <c r="A42" s="40">
        <v>1151</v>
      </c>
      <c r="B42" s="38" t="s">
        <v>110</v>
      </c>
      <c r="C42" s="42">
        <f>+VLOOKUP($A42,[1]BALANZA!$B$2:$H$948,7,FALSE)</f>
        <v>29925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f>SUM(C55:C61)</f>
        <v>167622435.69999999</v>
      </c>
      <c r="D54" s="42">
        <f>SUM(D55:D61)</f>
        <v>551851.12000000104</v>
      </c>
      <c r="E54" s="42">
        <f>SUM(E55:E61)</f>
        <v>24566975.440000001</v>
      </c>
    </row>
    <row r="55" spans="1:8" x14ac:dyDescent="0.2">
      <c r="A55" s="40">
        <v>1231</v>
      </c>
      <c r="B55" s="38" t="s">
        <v>121</v>
      </c>
      <c r="C55" s="42">
        <f>+VLOOKUP($A55,[1]BALANZA!$B$2:$H$948,7,FALSE)</f>
        <v>90805969.519999996</v>
      </c>
      <c r="D55" s="42">
        <f>+VLOOKUP($A55,[1]DEPRECIACIONES!$B$5:$F$21,3,FALSE)</f>
        <v>0</v>
      </c>
      <c r="E55" s="42">
        <f>+VLOOKUP($A55,[1]DEPRECIACIONES!$B$5:$F$21,4,FALSE)</f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f>+VLOOKUP($A56,[1]DEPRECIACIONES!$B$5:$F$21,3,FALSE)</f>
        <v>0</v>
      </c>
      <c r="E56" s="42">
        <f>+VLOOKUP($A56,[1]DEPRECIACIONES!$B$5:$F$21,4,FALSE)</f>
        <v>0</v>
      </c>
    </row>
    <row r="57" spans="1:8" x14ac:dyDescent="0.2">
      <c r="A57" s="40">
        <v>1233</v>
      </c>
      <c r="B57" s="38" t="s">
        <v>123</v>
      </c>
      <c r="C57" s="42">
        <f>+VLOOKUP($A57,[1]BALANZA!$B$2:$H$948,7,FALSE)</f>
        <v>76816466.180000007</v>
      </c>
      <c r="D57" s="42">
        <f>+VLOOKUP($A57,[1]DEPRECIACIONES!$B$5:$F$21,5,FALSE)</f>
        <v>551851.12000000104</v>
      </c>
      <c r="E57" s="42">
        <f>+VLOOKUP($A57,[1]DEPRECIACIONES!$B$5:$F$21,4,FALSE)</f>
        <v>24566975.440000001</v>
      </c>
    </row>
    <row r="58" spans="1:8" x14ac:dyDescent="0.2">
      <c r="A58" s="40">
        <v>1234</v>
      </c>
      <c r="B58" s="38" t="s">
        <v>124</v>
      </c>
      <c r="C58" s="42">
        <v>0</v>
      </c>
      <c r="D58" s="42">
        <f>+VLOOKUP($A58,[1]DEPRECIACIONES!$B$5:$F$21,3,FALSE)</f>
        <v>0</v>
      </c>
      <c r="E58" s="42">
        <f>+VLOOKUP($A58,[1]DEPRECIACIONES!$B$5:$F$21,4,FALSE)</f>
        <v>0</v>
      </c>
    </row>
    <row r="59" spans="1:8" x14ac:dyDescent="0.2">
      <c r="A59" s="40">
        <v>1235</v>
      </c>
      <c r="B59" s="38" t="s">
        <v>125</v>
      </c>
      <c r="C59" s="42">
        <v>0</v>
      </c>
      <c r="D59" s="42">
        <f>+VLOOKUP($A59,[1]DEPRECIACIONES!$B$5:$F$21,3,FALSE)</f>
        <v>0</v>
      </c>
      <c r="E59" s="42">
        <f>+VLOOKUP($A59,[1]DEPRECIACIONES!$B$5:$F$21,4,FALSE)</f>
        <v>0</v>
      </c>
    </row>
    <row r="60" spans="1:8" x14ac:dyDescent="0.2">
      <c r="A60" s="40">
        <v>1236</v>
      </c>
      <c r="B60" s="38" t="s">
        <v>126</v>
      </c>
      <c r="C60" s="42">
        <f>+VLOOKUP($A60,[1]BALANZA!$B$2:$H$948,7,FALSE)</f>
        <v>0</v>
      </c>
      <c r="D60" s="42">
        <f>+VLOOKUP($A60,[1]DEPRECIACIONES!$B$5:$F$21,3,FALSE)</f>
        <v>0</v>
      </c>
      <c r="E60" s="42">
        <f>+VLOOKUP($A60,[1]DEPRECIACIONES!$B$5:$F$21,4,FALSE)</f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f>+VLOOKUP($A61,[1]DEPRECIACIONES!$B$5:$F$21,3,FALSE)</f>
        <v>0</v>
      </c>
      <c r="E61" s="42">
        <f>+VLOOKUP($A61,[1]DEPRECIACIONES!$B$5:$F$21,4,FALSE)</f>
        <v>0</v>
      </c>
    </row>
    <row r="62" spans="1:8" x14ac:dyDescent="0.2">
      <c r="A62" s="40">
        <v>1240</v>
      </c>
      <c r="B62" s="38" t="s">
        <v>128</v>
      </c>
      <c r="C62" s="42">
        <f>SUM(C63:C70)</f>
        <v>47035011.559999995</v>
      </c>
      <c r="D62" s="42">
        <f>SUM(D63:D70)</f>
        <v>1506319.3800000031</v>
      </c>
      <c r="E62" s="42">
        <f>SUM(E63:E70)</f>
        <v>37056084.700000003</v>
      </c>
    </row>
    <row r="63" spans="1:8" x14ac:dyDescent="0.2">
      <c r="A63" s="40">
        <v>1241</v>
      </c>
      <c r="B63" s="38" t="s">
        <v>129</v>
      </c>
      <c r="C63" s="42">
        <f>+VLOOKUP($A63,[1]BALANZA!$B$2:$H$948,7,FALSE)</f>
        <v>20784157.260000002</v>
      </c>
      <c r="D63" s="42">
        <f>+VLOOKUP($A63,[1]DEPRECIACIONES!$B$5:$F$21,5,FALSE)</f>
        <v>641734.59000000171</v>
      </c>
      <c r="E63" s="42">
        <f>+VLOOKUP($A63,[1]DEPRECIACIONES!$B$5:$F$21,4,FALSE)</f>
        <v>16789715.400000002</v>
      </c>
    </row>
    <row r="64" spans="1:8" x14ac:dyDescent="0.2">
      <c r="A64" s="40">
        <v>1242</v>
      </c>
      <c r="B64" s="38" t="s">
        <v>130</v>
      </c>
      <c r="C64" s="42">
        <f>+VLOOKUP($A64,[1]BALANZA!$B$2:$H$948,7,FALSE)</f>
        <v>1159365.1499999999</v>
      </c>
      <c r="D64" s="42">
        <f>+VLOOKUP($A64,[1]DEPRECIACIONES!$B$5:$F$21,5,FALSE)</f>
        <v>15840.419999999925</v>
      </c>
      <c r="E64" s="42">
        <f>+VLOOKUP($A64,[1]DEPRECIACIONES!$B$5:$F$21,4,FALSE)</f>
        <v>717249.25</v>
      </c>
    </row>
    <row r="65" spans="1:8" x14ac:dyDescent="0.2">
      <c r="A65" s="40">
        <v>1243</v>
      </c>
      <c r="B65" s="38" t="s">
        <v>131</v>
      </c>
      <c r="C65" s="42">
        <f>+VLOOKUP($A65,[1]BALANZA!$B$2:$H$948,7,FALSE)</f>
        <v>4906324.3899999997</v>
      </c>
      <c r="D65" s="42">
        <f>+VLOOKUP($A65,[1]DEPRECIACIONES!$B$5:$F$21,5,FALSE)</f>
        <v>12923.820000000298</v>
      </c>
      <c r="E65" s="42">
        <f>+VLOOKUP($A65,[1]DEPRECIACIONES!$B$5:$F$21,4,FALSE)</f>
        <v>4833611.96</v>
      </c>
    </row>
    <row r="66" spans="1:8" x14ac:dyDescent="0.2">
      <c r="A66" s="40">
        <v>1244</v>
      </c>
      <c r="B66" s="38" t="s">
        <v>132</v>
      </c>
      <c r="C66" s="42">
        <f>+VLOOKUP($A66,[1]BALANZA!$B$2:$H$948,7,FALSE)</f>
        <v>17336822.359999999</v>
      </c>
      <c r="D66" s="42">
        <f>+VLOOKUP($A66,[1]DEPRECIACIONES!$B$5:$F$21,5,FALSE)</f>
        <v>768709.20000000112</v>
      </c>
      <c r="E66" s="42">
        <f>+VLOOKUP($A66,[1]DEPRECIACIONES!$B$5:$F$21,4,FALSE)</f>
        <v>12754132.100000001</v>
      </c>
    </row>
    <row r="67" spans="1:8" x14ac:dyDescent="0.2">
      <c r="A67" s="40">
        <v>1245</v>
      </c>
      <c r="B67" s="38" t="s">
        <v>133</v>
      </c>
      <c r="C67" s="42">
        <f>+VLOOKUP($A67,[1]BALANZA!$B$2:$H$948,7,FALSE)</f>
        <v>639645.43000000005</v>
      </c>
      <c r="D67" s="42">
        <f>+VLOOKUP($A67,[1]DEPRECIACIONES!$B$5:$F$21,5,FALSE)</f>
        <v>6765.1199999999953</v>
      </c>
      <c r="E67" s="42">
        <f>+VLOOKUP($A67,[1]DEPRECIACIONES!$B$5:$F$21,4,FALSE)</f>
        <v>605676.4</v>
      </c>
    </row>
    <row r="68" spans="1:8" x14ac:dyDescent="0.2">
      <c r="A68" s="40">
        <v>1246</v>
      </c>
      <c r="B68" s="38" t="s">
        <v>134</v>
      </c>
      <c r="C68" s="42">
        <f>+VLOOKUP($A68,[1]BALANZA!$B$2:$H$948,7,FALSE)</f>
        <v>2208696.9700000002</v>
      </c>
      <c r="D68" s="42">
        <f>+VLOOKUP($A68,[1]DEPRECIACIONES!$B$5:$F$21,5,FALSE)</f>
        <v>60346.229999999981</v>
      </c>
      <c r="E68" s="42">
        <f>+VLOOKUP($A68,[1]DEPRECIACIONES!$B$5:$F$21,4,FALSE)</f>
        <v>1355699.5899999999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f>+VLOOKUP($A69,[1]DEPRECIACIONES!$B$5:$F$21,5,FALSE)</f>
        <v>0</v>
      </c>
      <c r="E69" s="42">
        <f>+VLOOKUP($A69,[1]DEPRECIACIONES!$B$5:$F$21,4,FALSE)</f>
        <v>0</v>
      </c>
    </row>
    <row r="70" spans="1:8" x14ac:dyDescent="0.2">
      <c r="A70" s="40">
        <v>1248</v>
      </c>
      <c r="B70" s="38" t="s">
        <v>136</v>
      </c>
      <c r="C70" s="42">
        <v>0</v>
      </c>
      <c r="D70" s="42">
        <f>+VLOOKUP($A70,[1]DEPRECIACIONES!$B$5:$F$21,5,FALSE)</f>
        <v>0</v>
      </c>
      <c r="E70" s="42">
        <f>+VLOOKUP($A70,[1]DEPRECIACIONES!$B$5:$F$21,4,FALSE)</f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f>SUM(C75:C82)</f>
        <v>19087.8</v>
      </c>
      <c r="D74" s="42">
        <f>SUM(D75:D82)</f>
        <v>19087.8</v>
      </c>
      <c r="E74" s="42">
        <f>SUM(E75:E82)</f>
        <v>19087.8</v>
      </c>
    </row>
    <row r="75" spans="1:8" x14ac:dyDescent="0.2">
      <c r="A75" s="40">
        <v>1251</v>
      </c>
      <c r="B75" s="38" t="s">
        <v>141</v>
      </c>
      <c r="C75" s="42">
        <f>+VLOOKUP($A75,[1]BALANZA!$B$2:$H$948,7,FALSE)</f>
        <v>19087.8</v>
      </c>
      <c r="D75" s="42">
        <f>+VLOOKUP($A75,[1]BALANZA!$B$2:$H$948,7,FALSE)</f>
        <v>19087.8</v>
      </c>
      <c r="E75" s="42">
        <f>+VLOOKUP($A75,[1]BALANZA!$B$2:$H$948,7,FALSE)</f>
        <v>19087.8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f>+VLOOKUP($A96,[1]BALANZA!$B$2:$H$948,7,FALSE)</f>
        <v>251499.6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f>+VLOOKUP($A99,[1]BALANZA!$B$2:$H$948,7,FALSE)</f>
        <v>251499.6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f>+VLOOKUP($A103,[1]BALANZA!$B$2:$H$948,7,FALSE)</f>
        <v>6698840.4500000002</v>
      </c>
      <c r="D103" s="42">
        <f>SUM(D104:D116)</f>
        <v>5862698.5299999993</v>
      </c>
      <c r="E103" s="42">
        <f>SUM(E104:E116)</f>
        <v>0</v>
      </c>
      <c r="F103" s="42">
        <f>SUM(F104:F116)</f>
        <v>721750.3</v>
      </c>
      <c r="G103" s="42">
        <f>SUM(G104:G116)</f>
        <v>114391.62000000001</v>
      </c>
      <c r="H103" s="42"/>
    </row>
    <row r="104" spans="1:8" x14ac:dyDescent="0.2">
      <c r="A104" s="40">
        <v>2111</v>
      </c>
      <c r="B104" s="38" t="s">
        <v>167</v>
      </c>
      <c r="C104" s="42">
        <f>+VLOOKUP($A104,[1]BALANZA!$B$2:$H$948,7,FALSE)</f>
        <v>2533.5500000000002</v>
      </c>
      <c r="D104" s="42">
        <v>0</v>
      </c>
      <c r="E104" s="42">
        <v>0</v>
      </c>
      <c r="F104" s="42">
        <v>0</v>
      </c>
      <c r="G104" s="42">
        <v>2533.5500000000002</v>
      </c>
      <c r="H104" s="42"/>
    </row>
    <row r="105" spans="1:8" x14ac:dyDescent="0.2">
      <c r="A105" s="40">
        <v>2112</v>
      </c>
      <c r="B105" s="38" t="s">
        <v>168</v>
      </c>
      <c r="C105" s="42">
        <f>+VLOOKUP($A105,[1]BALANZA!$B$2:$H$948,7,FALSE)</f>
        <v>13264.97</v>
      </c>
      <c r="D105" s="42">
        <v>13264.97</v>
      </c>
      <c r="E105" s="42">
        <v>0</v>
      </c>
      <c r="F105" s="42">
        <v>0</v>
      </c>
      <c r="G105" s="42">
        <v>0</v>
      </c>
      <c r="H105" s="42"/>
    </row>
    <row r="106" spans="1:8" x14ac:dyDescent="0.2">
      <c r="A106" s="40">
        <v>2113</v>
      </c>
      <c r="B106" s="38" t="s">
        <v>169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  <c r="H106" s="42"/>
    </row>
    <row r="107" spans="1:8" x14ac:dyDescent="0.2">
      <c r="A107" s="40">
        <v>2114</v>
      </c>
      <c r="B107" s="38" t="s">
        <v>170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  <c r="H107" s="42"/>
    </row>
    <row r="108" spans="1:8" x14ac:dyDescent="0.2">
      <c r="A108" s="40">
        <v>2115</v>
      </c>
      <c r="B108" s="38" t="s">
        <v>171</v>
      </c>
      <c r="C108" s="42">
        <f>+VLOOKUP($A108,[1]BALANZA!$B$2:$H$948,7,FALSE)</f>
        <v>352710</v>
      </c>
      <c r="D108" s="42">
        <v>0</v>
      </c>
      <c r="E108" s="42">
        <v>0</v>
      </c>
      <c r="F108" s="42">
        <v>352710</v>
      </c>
      <c r="G108" s="42">
        <v>0</v>
      </c>
      <c r="H108" s="42"/>
    </row>
    <row r="109" spans="1:8" x14ac:dyDescent="0.2">
      <c r="A109" s="40">
        <v>2116</v>
      </c>
      <c r="B109" s="38" t="s">
        <v>172</v>
      </c>
      <c r="C109" s="42">
        <f>+VLOOKUP($A109,[1]BALANZA!$B$2:$H$948,7,FALSE)</f>
        <v>369040.3</v>
      </c>
      <c r="D109" s="42">
        <v>0</v>
      </c>
      <c r="E109" s="42">
        <v>0</v>
      </c>
      <c r="F109" s="42">
        <v>369040.3</v>
      </c>
      <c r="G109" s="42">
        <v>0</v>
      </c>
      <c r="H109" s="42"/>
    </row>
    <row r="110" spans="1:8" x14ac:dyDescent="0.2">
      <c r="A110" s="40">
        <v>2117</v>
      </c>
      <c r="B110" s="38" t="s">
        <v>173</v>
      </c>
      <c r="C110" s="42">
        <f>+VLOOKUP($A110,[1]BALANZA!$B$2:$H$948,7,FALSE)</f>
        <v>5709489.7599999998</v>
      </c>
      <c r="D110" s="42">
        <v>5709489.7599999998</v>
      </c>
      <c r="E110" s="42">
        <v>0</v>
      </c>
      <c r="F110" s="42">
        <v>0</v>
      </c>
      <c r="G110" s="42">
        <v>0</v>
      </c>
      <c r="H110" s="42"/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  <c r="H111" s="42"/>
    </row>
    <row r="112" spans="1:8" x14ac:dyDescent="0.2">
      <c r="A112" s="40">
        <v>2119</v>
      </c>
      <c r="B112" s="38" t="s">
        <v>175</v>
      </c>
      <c r="C112" s="42">
        <f>+VLOOKUP($A112,[1]BALANZA!$B$2:$H$948,7,FALSE)</f>
        <v>251801.87</v>
      </c>
      <c r="D112" s="42">
        <v>139943.79999999999</v>
      </c>
      <c r="E112" s="42">
        <v>0</v>
      </c>
      <c r="F112" s="42">
        <v>0</v>
      </c>
      <c r="G112" s="42">
        <v>111858.07</v>
      </c>
      <c r="H112" s="42"/>
    </row>
    <row r="113" spans="1:8" x14ac:dyDescent="0.2">
      <c r="A113" s="40">
        <v>2120</v>
      </c>
      <c r="B113" s="38" t="s">
        <v>176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  <c r="H113" s="42"/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  <c r="H114" s="42"/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  <c r="H115" s="42"/>
    </row>
    <row r="116" spans="1:8" x14ac:dyDescent="0.2">
      <c r="A116" s="40">
        <v>2129</v>
      </c>
      <c r="B116" s="38" t="s">
        <v>179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  <c r="H116" s="42"/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66" right="0.31496062992125984" top="0.45" bottom="0.78" header="0.31496062992125984" footer="0.78"/>
  <pageSetup scale="80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0.199999999999999" x14ac:dyDescent="0.2"/>
  <cols>
    <col min="1" max="1" width="7.77734375" style="2" customWidth="1"/>
    <col min="2" max="2" width="124.2187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5"/>
      <c r="B3" s="12"/>
    </row>
    <row r="4" spans="1:2" ht="15" customHeight="1" x14ac:dyDescent="0.2">
      <c r="A4" s="116" t="s">
        <v>9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x14ac:dyDescent="0.2">
      <c r="A6" s="114"/>
      <c r="B6" s="25" t="s">
        <v>207</v>
      </c>
    </row>
    <row r="7" spans="1:2" ht="15" customHeight="1" x14ac:dyDescent="0.2">
      <c r="A7" s="114"/>
      <c r="B7" s="27" t="s">
        <v>208</v>
      </c>
    </row>
    <row r="8" spans="1:2" x14ac:dyDescent="0.2">
      <c r="A8" s="114"/>
    </row>
    <row r="9" spans="1:2" ht="15" customHeight="1" x14ac:dyDescent="0.2">
      <c r="A9" s="116" t="s">
        <v>11</v>
      </c>
      <c r="B9" s="27" t="s">
        <v>209</v>
      </c>
    </row>
    <row r="10" spans="1:2" ht="15" customHeight="1" x14ac:dyDescent="0.2">
      <c r="A10" s="114"/>
      <c r="B10" s="27" t="s">
        <v>210</v>
      </c>
    </row>
    <row r="11" spans="1:2" ht="15" customHeight="1" x14ac:dyDescent="0.2">
      <c r="A11" s="114"/>
      <c r="B11" s="27" t="s">
        <v>211</v>
      </c>
    </row>
    <row r="12" spans="1:2" ht="15" customHeight="1" x14ac:dyDescent="0.2">
      <c r="A12" s="114"/>
      <c r="B12" s="27" t="s">
        <v>212</v>
      </c>
    </row>
    <row r="13" spans="1:2" ht="15" customHeight="1" x14ac:dyDescent="0.2">
      <c r="A13" s="114"/>
      <c r="B13" s="27" t="s">
        <v>213</v>
      </c>
    </row>
    <row r="14" spans="1:2" x14ac:dyDescent="0.2">
      <c r="A14" s="114"/>
    </row>
    <row r="15" spans="1:2" ht="15" customHeight="1" x14ac:dyDescent="0.2">
      <c r="A15" s="116" t="s">
        <v>13</v>
      </c>
      <c r="B15" s="28" t="s">
        <v>214</v>
      </c>
    </row>
    <row r="16" spans="1:2" ht="15" customHeight="1" x14ac:dyDescent="0.2">
      <c r="A16" s="114"/>
      <c r="B16" s="28" t="s">
        <v>215</v>
      </c>
    </row>
    <row r="17" spans="1:2" ht="15" customHeight="1" x14ac:dyDescent="0.2">
      <c r="A17" s="114"/>
      <c r="B17" s="28" t="s">
        <v>216</v>
      </c>
    </row>
    <row r="18" spans="1:2" ht="15" customHeight="1" x14ac:dyDescent="0.2">
      <c r="A18" s="114"/>
      <c r="B18" s="27" t="s">
        <v>217</v>
      </c>
    </row>
    <row r="19" spans="1:2" ht="15" customHeight="1" x14ac:dyDescent="0.2">
      <c r="A19" s="114"/>
      <c r="B19" s="23" t="s">
        <v>218</v>
      </c>
    </row>
    <row r="20" spans="1:2" x14ac:dyDescent="0.2">
      <c r="A20" s="114"/>
    </row>
    <row r="21" spans="1:2" ht="15" customHeight="1" x14ac:dyDescent="0.2">
      <c r="A21" s="116" t="s">
        <v>15</v>
      </c>
      <c r="B21" s="1" t="s">
        <v>219</v>
      </c>
    </row>
    <row r="22" spans="1:2" ht="15" customHeight="1" x14ac:dyDescent="0.2">
      <c r="A22" s="114"/>
      <c r="B22" s="29" t="s">
        <v>220</v>
      </c>
    </row>
    <row r="23" spans="1:2" x14ac:dyDescent="0.2">
      <c r="A23" s="114"/>
    </row>
    <row r="24" spans="1:2" ht="15" customHeight="1" x14ac:dyDescent="0.2">
      <c r="A24" s="116" t="s">
        <v>17</v>
      </c>
      <c r="B24" s="23" t="s">
        <v>221</v>
      </c>
    </row>
    <row r="25" spans="1:2" ht="15" customHeight="1" x14ac:dyDescent="0.2">
      <c r="A25" s="114"/>
      <c r="B25" s="23" t="s">
        <v>222</v>
      </c>
    </row>
    <row r="26" spans="1:2" ht="15" customHeight="1" x14ac:dyDescent="0.2">
      <c r="A26" s="114"/>
      <c r="B26" s="23" t="s">
        <v>223</v>
      </c>
    </row>
    <row r="27" spans="1:2" x14ac:dyDescent="0.2">
      <c r="A27" s="114"/>
    </row>
    <row r="28" spans="1:2" ht="15" customHeight="1" x14ac:dyDescent="0.2">
      <c r="A28" s="116" t="s">
        <v>19</v>
      </c>
      <c r="B28" s="23" t="s">
        <v>224</v>
      </c>
    </row>
    <row r="29" spans="1:2" ht="15" customHeight="1" x14ac:dyDescent="0.2">
      <c r="A29" s="114"/>
      <c r="B29" s="23" t="s">
        <v>225</v>
      </c>
    </row>
    <row r="30" spans="1:2" ht="15" customHeight="1" x14ac:dyDescent="0.2">
      <c r="A30" s="114"/>
      <c r="B30" s="23" t="s">
        <v>226</v>
      </c>
    </row>
    <row r="31" spans="1:2" ht="15" customHeight="1" x14ac:dyDescent="0.2">
      <c r="A31" s="114"/>
      <c r="B31" s="30" t="s">
        <v>227</v>
      </c>
    </row>
    <row r="32" spans="1:2" x14ac:dyDescent="0.2">
      <c r="A32" s="114"/>
    </row>
    <row r="33" spans="1:2" ht="15" customHeight="1" x14ac:dyDescent="0.2">
      <c r="A33" s="116" t="s">
        <v>21</v>
      </c>
      <c r="B33" s="23" t="s">
        <v>228</v>
      </c>
    </row>
    <row r="34" spans="1:2" ht="15" customHeight="1" x14ac:dyDescent="0.2">
      <c r="A34" s="114"/>
      <c r="B34" s="23" t="s">
        <v>229</v>
      </c>
    </row>
    <row r="35" spans="1:2" x14ac:dyDescent="0.2">
      <c r="A35" s="114"/>
    </row>
    <row r="36" spans="1:2" ht="15" customHeight="1" x14ac:dyDescent="0.2">
      <c r="A36" s="116" t="s">
        <v>23</v>
      </c>
      <c r="B36" s="27" t="s">
        <v>230</v>
      </c>
    </row>
    <row r="37" spans="1:2" ht="15" customHeight="1" x14ac:dyDescent="0.2">
      <c r="A37" s="114"/>
      <c r="B37" s="27" t="s">
        <v>231</v>
      </c>
    </row>
    <row r="38" spans="1:2" ht="15" customHeight="1" x14ac:dyDescent="0.2">
      <c r="A38" s="114"/>
      <c r="B38" s="31" t="s">
        <v>232</v>
      </c>
    </row>
    <row r="39" spans="1:2" ht="15" customHeight="1" x14ac:dyDescent="0.2">
      <c r="A39" s="114"/>
      <c r="B39" s="27" t="s">
        <v>233</v>
      </c>
    </row>
    <row r="40" spans="1:2" ht="15" customHeight="1" x14ac:dyDescent="0.2">
      <c r="A40" s="114"/>
      <c r="B40" s="27" t="s">
        <v>234</v>
      </c>
    </row>
    <row r="41" spans="1:2" ht="15" customHeight="1" x14ac:dyDescent="0.2">
      <c r="A41" s="114"/>
      <c r="B41" s="27" t="s">
        <v>235</v>
      </c>
    </row>
    <row r="42" spans="1:2" x14ac:dyDescent="0.2">
      <c r="A42" s="114"/>
    </row>
    <row r="43" spans="1:2" ht="15" customHeight="1" x14ac:dyDescent="0.2">
      <c r="A43" s="116" t="s">
        <v>25</v>
      </c>
      <c r="B43" s="27" t="s">
        <v>236</v>
      </c>
    </row>
    <row r="44" spans="1:2" ht="15" customHeight="1" x14ac:dyDescent="0.2">
      <c r="A44" s="114"/>
      <c r="B44" s="27" t="s">
        <v>237</v>
      </c>
    </row>
    <row r="45" spans="1:2" ht="15" customHeight="1" x14ac:dyDescent="0.2">
      <c r="A45" s="114"/>
      <c r="B45" s="31" t="s">
        <v>238</v>
      </c>
    </row>
    <row r="46" spans="1:2" ht="15" customHeight="1" x14ac:dyDescent="0.2">
      <c r="A46" s="114"/>
      <c r="B46" s="27" t="s">
        <v>239</v>
      </c>
    </row>
    <row r="47" spans="1:2" ht="15" customHeight="1" x14ac:dyDescent="0.2">
      <c r="A47" s="114"/>
      <c r="B47" s="27" t="s">
        <v>240</v>
      </c>
    </row>
    <row r="48" spans="1:2" ht="15" customHeight="1" x14ac:dyDescent="0.2">
      <c r="A48" s="114"/>
      <c r="B48" s="27" t="s">
        <v>241</v>
      </c>
    </row>
    <row r="49" spans="1:2" x14ac:dyDescent="0.2">
      <c r="A49" s="114"/>
    </row>
    <row r="50" spans="1:2" ht="25.5" customHeight="1" x14ac:dyDescent="0.2">
      <c r="A50" s="116" t="s">
        <v>27</v>
      </c>
      <c r="B50" s="25" t="s">
        <v>242</v>
      </c>
    </row>
    <row r="51" spans="1:2" x14ac:dyDescent="0.2">
      <c r="A51" s="114"/>
    </row>
    <row r="52" spans="1:2" ht="15" customHeight="1" x14ac:dyDescent="0.2">
      <c r="A52" s="116" t="s">
        <v>29</v>
      </c>
      <c r="B52" s="27" t="s">
        <v>243</v>
      </c>
    </row>
    <row r="53" spans="1:2" x14ac:dyDescent="0.2">
      <c r="A53" s="114"/>
    </row>
    <row r="54" spans="1:2" ht="15" customHeight="1" x14ac:dyDescent="0.2">
      <c r="A54" s="116" t="s">
        <v>31</v>
      </c>
      <c r="B54" s="28" t="s">
        <v>244</v>
      </c>
    </row>
    <row r="55" spans="1:2" ht="15" customHeight="1" x14ac:dyDescent="0.2">
      <c r="A55" s="114"/>
      <c r="B55" s="28" t="s">
        <v>245</v>
      </c>
    </row>
    <row r="56" spans="1:2" ht="15" customHeight="1" x14ac:dyDescent="0.2">
      <c r="A56" s="114"/>
      <c r="B56" s="28" t="s">
        <v>246</v>
      </c>
    </row>
    <row r="57" spans="1:2" ht="15" customHeight="1" x14ac:dyDescent="0.2">
      <c r="A57" s="114"/>
      <c r="B57" s="28" t="s">
        <v>247</v>
      </c>
    </row>
    <row r="58" spans="1:2" ht="15" customHeight="1" x14ac:dyDescent="0.2">
      <c r="A58" s="114"/>
      <c r="B58" s="28" t="s">
        <v>248</v>
      </c>
    </row>
    <row r="59" spans="1:2" x14ac:dyDescent="0.2">
      <c r="A59" s="114"/>
    </row>
    <row r="60" spans="1:2" ht="15" customHeight="1" x14ac:dyDescent="0.2">
      <c r="A60" s="116" t="s">
        <v>33</v>
      </c>
      <c r="B60" s="23" t="s">
        <v>249</v>
      </c>
    </row>
    <row r="61" spans="1:2" x14ac:dyDescent="0.2">
      <c r="A61" s="114"/>
      <c r="B61" s="23"/>
    </row>
    <row r="62" spans="1:2" ht="15" customHeight="1" x14ac:dyDescent="0.2">
      <c r="A62" s="116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zoomScale="140" zoomScaleNormal="140" workbookViewId="0">
      <selection activeCell="A3" sqref="A3:C3"/>
    </sheetView>
  </sheetViews>
  <sheetFormatPr baseColWidth="10" defaultColWidth="9.21875" defaultRowHeight="10.199999999999999" x14ac:dyDescent="0.2"/>
  <cols>
    <col min="1" max="1" width="10" style="38" customWidth="1"/>
    <col min="2" max="2" width="72.77734375" style="38" bestFit="1" customWidth="1"/>
    <col min="3" max="3" width="15.77734375" style="38" customWidth="1"/>
    <col min="4" max="5" width="19.77734375" style="38" customWidth="1"/>
    <col min="6" max="16384" width="9.21875" style="38"/>
  </cols>
  <sheetData>
    <row r="1" spans="1:5" s="44" customFormat="1" ht="19.05" customHeight="1" x14ac:dyDescent="0.3">
      <c r="A1" s="162" t="str">
        <f>ESF!A1</f>
        <v>Sistema para el Desarrollo Integral de la Familia en el Municipio de León Gto</v>
      </c>
      <c r="B1" s="162"/>
      <c r="C1" s="162"/>
      <c r="D1" s="34" t="s">
        <v>0</v>
      </c>
      <c r="E1" s="43">
        <f>'Notas a los Edos Financieros'!D1</f>
        <v>2023</v>
      </c>
    </row>
    <row r="2" spans="1:5" s="35" customFormat="1" ht="19.05" customHeight="1" x14ac:dyDescent="0.3">
      <c r="A2" s="162" t="s">
        <v>250</v>
      </c>
      <c r="B2" s="162"/>
      <c r="C2" s="162"/>
      <c r="D2" s="34" t="s">
        <v>2</v>
      </c>
      <c r="E2" s="43" t="str">
        <f>'Notas a los Edos Financieros'!D2</f>
        <v>Trimestral</v>
      </c>
    </row>
    <row r="3" spans="1:5" s="35" customFormat="1" ht="19.05" customHeight="1" x14ac:dyDescent="0.3">
      <c r="A3" s="162" t="str">
        <f>ESF!A3</f>
        <v>Correspondiente del 1 de enero al 30 de junio del 2023</v>
      </c>
      <c r="B3" s="162"/>
      <c r="C3" s="162"/>
      <c r="D3" s="34" t="s">
        <v>3</v>
      </c>
      <c r="E3" s="43">
        <f>'Notas a los Edos Financieros'!D3</f>
        <v>2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42">
        <f>+VLOOKUP($A8,[1]BALANZA!$B$2:$H$948,7,FALSE)</f>
        <v>6872094.3499999996</v>
      </c>
      <c r="D8" s="66"/>
      <c r="E8" s="64"/>
    </row>
    <row r="9" spans="1:5" x14ac:dyDescent="0.2">
      <c r="A9" s="65">
        <v>4110</v>
      </c>
      <c r="B9" s="66" t="s">
        <v>253</v>
      </c>
      <c r="C9" s="42">
        <v>0</v>
      </c>
      <c r="D9" s="66"/>
      <c r="E9" s="64"/>
    </row>
    <row r="10" spans="1:5" x14ac:dyDescent="0.2">
      <c r="A10" s="65">
        <v>4111</v>
      </c>
      <c r="B10" s="66" t="s">
        <v>254</v>
      </c>
      <c r="C10" s="42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42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42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42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42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42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42">
        <v>0</v>
      </c>
      <c r="D16" s="66"/>
      <c r="E16" s="64"/>
    </row>
    <row r="17" spans="1:5" ht="20.399999999999999" x14ac:dyDescent="0.2">
      <c r="A17" s="65">
        <v>4118</v>
      </c>
      <c r="B17" s="67" t="s">
        <v>261</v>
      </c>
      <c r="C17" s="42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42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42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42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42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42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42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42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42"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42">
        <v>0</v>
      </c>
      <c r="D26" s="66"/>
      <c r="E26" s="64"/>
    </row>
    <row r="27" spans="1:5" ht="20.399999999999999" x14ac:dyDescent="0.2">
      <c r="A27" s="65">
        <v>4132</v>
      </c>
      <c r="B27" s="67" t="s">
        <v>271</v>
      </c>
      <c r="C27" s="42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42">
        <f>+VLOOKUP($A28,[1]BALANZA!$B$2:$H$948,7,FALSE)</f>
        <v>3245807.5</v>
      </c>
      <c r="D28" s="66"/>
      <c r="E28" s="64"/>
    </row>
    <row r="29" spans="1:5" x14ac:dyDescent="0.2">
      <c r="A29" s="65">
        <v>4141</v>
      </c>
      <c r="B29" s="66" t="s">
        <v>273</v>
      </c>
      <c r="C29" s="42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42">
        <f>+VLOOKUP($A30,[1]BALANZA!$B$2:$H$948,7,FALSE)</f>
        <v>3245807.5</v>
      </c>
      <c r="D30" s="66"/>
      <c r="E30" s="64"/>
    </row>
    <row r="31" spans="1:5" x14ac:dyDescent="0.2">
      <c r="A31" s="65">
        <v>4144</v>
      </c>
      <c r="B31" s="66" t="s">
        <v>275</v>
      </c>
      <c r="C31" s="42">
        <v>0</v>
      </c>
      <c r="D31" s="66"/>
      <c r="E31" s="64"/>
    </row>
    <row r="32" spans="1:5" ht="20.399999999999999" x14ac:dyDescent="0.2">
      <c r="A32" s="65">
        <v>4145</v>
      </c>
      <c r="B32" s="67" t="s">
        <v>276</v>
      </c>
      <c r="C32" s="42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42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42">
        <f>+VLOOKUP($A34,[1]BALANZA!$B$2:$H$948,7,FALSE)</f>
        <v>3185178</v>
      </c>
      <c r="D34" s="66"/>
      <c r="E34" s="64"/>
    </row>
    <row r="35" spans="1:5" x14ac:dyDescent="0.2">
      <c r="A35" s="65">
        <v>4151</v>
      </c>
      <c r="B35" s="66" t="s">
        <v>278</v>
      </c>
      <c r="C35" s="42">
        <v>0</v>
      </c>
      <c r="D35" s="66"/>
      <c r="E35" s="64"/>
    </row>
    <row r="36" spans="1:5" ht="20.399999999999999" x14ac:dyDescent="0.2">
      <c r="A36" s="65">
        <v>4154</v>
      </c>
      <c r="B36" s="67" t="s">
        <v>279</v>
      </c>
      <c r="C36" s="42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42">
        <f>+VLOOKUP($A37,[1]BALANZA!$B$2:$H$948,7,FALSE)</f>
        <v>441108.85</v>
      </c>
      <c r="D37" s="66"/>
      <c r="E37" s="64"/>
    </row>
    <row r="38" spans="1:5" x14ac:dyDescent="0.2">
      <c r="A38" s="65">
        <v>4161</v>
      </c>
      <c r="B38" s="66" t="s">
        <v>281</v>
      </c>
      <c r="C38" s="42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42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42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42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42">
        <v>0</v>
      </c>
      <c r="D42" s="66"/>
      <c r="E42" s="64"/>
    </row>
    <row r="43" spans="1:5" ht="20.399999999999999" x14ac:dyDescent="0.2">
      <c r="A43" s="65">
        <v>4166</v>
      </c>
      <c r="B43" s="67" t="s">
        <v>286</v>
      </c>
      <c r="C43" s="42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42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42">
        <f>+VLOOKUP($A45,[1]BALANZA!$B$2:$H$948,7,FALSE)</f>
        <v>441108.85</v>
      </c>
      <c r="D45" s="66"/>
      <c r="E45" s="64"/>
    </row>
    <row r="46" spans="1:5" x14ac:dyDescent="0.2">
      <c r="A46" s="65">
        <v>4170</v>
      </c>
      <c r="B46" s="66" t="s">
        <v>289</v>
      </c>
      <c r="C46" s="42">
        <v>0</v>
      </c>
      <c r="D46" s="66"/>
      <c r="E46" s="64"/>
    </row>
    <row r="47" spans="1:5" x14ac:dyDescent="0.2">
      <c r="A47" s="65">
        <v>4171</v>
      </c>
      <c r="B47" s="66" t="s">
        <v>290</v>
      </c>
      <c r="C47" s="42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42">
        <v>0</v>
      </c>
      <c r="D48" s="66"/>
      <c r="E48" s="64"/>
    </row>
    <row r="49" spans="1:5" ht="20.399999999999999" x14ac:dyDescent="0.2">
      <c r="A49" s="65">
        <v>4173</v>
      </c>
      <c r="B49" s="67" t="s">
        <v>292</v>
      </c>
      <c r="C49" s="42">
        <v>0</v>
      </c>
      <c r="D49" s="66"/>
      <c r="E49" s="64"/>
    </row>
    <row r="50" spans="1:5" ht="20.399999999999999" x14ac:dyDescent="0.2">
      <c r="A50" s="65">
        <v>4174</v>
      </c>
      <c r="B50" s="67" t="s">
        <v>293</v>
      </c>
      <c r="C50" s="42">
        <v>0</v>
      </c>
      <c r="D50" s="66"/>
      <c r="E50" s="64"/>
    </row>
    <row r="51" spans="1:5" ht="20.399999999999999" x14ac:dyDescent="0.2">
      <c r="A51" s="65">
        <v>4175</v>
      </c>
      <c r="B51" s="67" t="s">
        <v>294</v>
      </c>
      <c r="C51" s="42">
        <v>0</v>
      </c>
      <c r="D51" s="66"/>
      <c r="E51" s="64"/>
    </row>
    <row r="52" spans="1:5" ht="20.399999999999999" x14ac:dyDescent="0.2">
      <c r="A52" s="65">
        <v>4176</v>
      </c>
      <c r="B52" s="67" t="s">
        <v>295</v>
      </c>
      <c r="C52" s="42">
        <v>0</v>
      </c>
      <c r="D52" s="66"/>
      <c r="E52" s="64"/>
    </row>
    <row r="53" spans="1:5" ht="20.399999999999999" x14ac:dyDescent="0.2">
      <c r="A53" s="65">
        <v>4177</v>
      </c>
      <c r="B53" s="67" t="s">
        <v>296</v>
      </c>
      <c r="C53" s="42">
        <v>0</v>
      </c>
      <c r="D53" s="66"/>
      <c r="E53" s="64"/>
    </row>
    <row r="54" spans="1:5" ht="20.399999999999999" x14ac:dyDescent="0.2">
      <c r="A54" s="65">
        <v>4178</v>
      </c>
      <c r="B54" s="67" t="s">
        <v>297</v>
      </c>
      <c r="C54" s="42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0.6" x14ac:dyDescent="0.2">
      <c r="A58" s="65">
        <v>4200</v>
      </c>
      <c r="B58" s="67" t="s">
        <v>299</v>
      </c>
      <c r="C58" s="42">
        <f>+VLOOKUP($A58,[1]BALANZA!$B$2:$H$948,7,FALSE)</f>
        <v>97328355</v>
      </c>
      <c r="D58" s="66"/>
      <c r="E58" s="64"/>
    </row>
    <row r="59" spans="1:5" ht="20.399999999999999" x14ac:dyDescent="0.2">
      <c r="A59" s="65">
        <v>4210</v>
      </c>
      <c r="B59" s="67" t="s">
        <v>300</v>
      </c>
      <c r="C59" s="42">
        <f>+VLOOKUP($A59,[1]BALANZA!$B$2:$H$948,7,FALSE)</f>
        <v>12729813</v>
      </c>
      <c r="D59" s="66"/>
      <c r="E59" s="64"/>
    </row>
    <row r="60" spans="1:5" x14ac:dyDescent="0.2">
      <c r="A60" s="65">
        <v>4211</v>
      </c>
      <c r="B60" s="66" t="s">
        <v>301</v>
      </c>
      <c r="C60" s="42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42">
        <v>0</v>
      </c>
      <c r="D61" s="66"/>
      <c r="E61" s="64"/>
    </row>
    <row r="62" spans="1:5" x14ac:dyDescent="0.2">
      <c r="A62" s="65">
        <v>4213</v>
      </c>
      <c r="B62" s="66" t="s">
        <v>303</v>
      </c>
      <c r="C62" s="42">
        <f>+VLOOKUP($A62,[1]BALANZA!$B$2:$H$948,7,FALSE)</f>
        <v>12729813</v>
      </c>
      <c r="D62" s="66"/>
      <c r="E62" s="64"/>
    </row>
    <row r="63" spans="1:5" x14ac:dyDescent="0.2">
      <c r="A63" s="65">
        <v>4214</v>
      </c>
      <c r="B63" s="66" t="s">
        <v>304</v>
      </c>
      <c r="C63" s="42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42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42">
        <f>+VLOOKUP($A65,[1]BALANZA!$B$2:$H$948,7,FALSE)</f>
        <v>84598542</v>
      </c>
      <c r="D65" s="66"/>
      <c r="E65" s="64"/>
    </row>
    <row r="66" spans="1:5" x14ac:dyDescent="0.2">
      <c r="A66" s="65">
        <v>4221</v>
      </c>
      <c r="B66" s="66" t="s">
        <v>307</v>
      </c>
      <c r="C66" s="42">
        <v>0</v>
      </c>
      <c r="D66" s="66"/>
      <c r="E66" s="64"/>
    </row>
    <row r="67" spans="1:5" x14ac:dyDescent="0.2">
      <c r="A67" s="65">
        <v>4223</v>
      </c>
      <c r="B67" s="66" t="s">
        <v>308</v>
      </c>
      <c r="C67" s="42">
        <f>+VLOOKUP($A67,[1]BALANZA!$B$2:$H$948,7,FALSE)</f>
        <v>84598542</v>
      </c>
      <c r="D67" s="66"/>
      <c r="E67" s="64"/>
    </row>
    <row r="68" spans="1:5" x14ac:dyDescent="0.2">
      <c r="A68" s="65">
        <v>4225</v>
      </c>
      <c r="B68" s="66" t="s">
        <v>309</v>
      </c>
      <c r="C68" s="42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42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42">
        <f>+VLOOKUP($A73,[1]BALANZA!$B$2:$H$948,7,FALSE)</f>
        <v>1566210.01</v>
      </c>
      <c r="D73" s="66"/>
      <c r="E73" s="66"/>
    </row>
    <row r="74" spans="1:5" x14ac:dyDescent="0.2">
      <c r="A74" s="68">
        <v>4310</v>
      </c>
      <c r="B74" s="66" t="s">
        <v>312</v>
      </c>
      <c r="C74" s="42">
        <f>+VLOOKUP($A74,[1]BALANZA!$B$2:$H$948,7,FALSE)</f>
        <v>1566210.01</v>
      </c>
      <c r="D74" s="66"/>
      <c r="E74" s="66"/>
    </row>
    <row r="75" spans="1:5" x14ac:dyDescent="0.2">
      <c r="A75" s="68">
        <v>4311</v>
      </c>
      <c r="B75" s="66" t="s">
        <v>313</v>
      </c>
      <c r="C75" s="42">
        <f>+VLOOKUP($A75,[1]BALANZA!$B$2:$H$948,7,FALSE)</f>
        <v>1566210.01</v>
      </c>
      <c r="D75" s="66"/>
      <c r="E75" s="66"/>
    </row>
    <row r="76" spans="1:5" x14ac:dyDescent="0.2">
      <c r="A76" s="68">
        <v>4319</v>
      </c>
      <c r="B76" s="66" t="s">
        <v>314</v>
      </c>
      <c r="C76" s="42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42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42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42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42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42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42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42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42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42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42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42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42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42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42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42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42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42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42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42">
        <f>+VLOOKUP($A98,[1]BALANZA!$B$2:$H$948,7,FALSE)</f>
        <v>83833213.040000007</v>
      </c>
      <c r="D98" s="70">
        <f>+C98/C98</f>
        <v>1</v>
      </c>
      <c r="E98" s="66"/>
    </row>
    <row r="99" spans="1:5" x14ac:dyDescent="0.2">
      <c r="A99" s="68">
        <v>5100</v>
      </c>
      <c r="B99" s="66" t="s">
        <v>332</v>
      </c>
      <c r="C99" s="42">
        <f>+VLOOKUP($A99,[1]BALANZA!$B$2:$H$948,7,FALSE)</f>
        <v>76816339.489999995</v>
      </c>
      <c r="D99" s="70">
        <f>+C99/$C$98</f>
        <v>0.91629959898289959</v>
      </c>
      <c r="E99" s="66"/>
    </row>
    <row r="100" spans="1:5" x14ac:dyDescent="0.2">
      <c r="A100" s="68">
        <v>5110</v>
      </c>
      <c r="B100" s="66" t="s">
        <v>333</v>
      </c>
      <c r="C100" s="42">
        <f>+VLOOKUP($A100,[1]BALANZA!$B$2:$H$948,7,FALSE)</f>
        <v>62105106.020000003</v>
      </c>
      <c r="D100" s="70">
        <f t="shared" ref="D100:D163" si="0">+C100/$C$98</f>
        <v>0.74081743700277003</v>
      </c>
      <c r="E100" s="66"/>
    </row>
    <row r="101" spans="1:5" x14ac:dyDescent="0.2">
      <c r="A101" s="68">
        <v>5111</v>
      </c>
      <c r="B101" s="66" t="s">
        <v>334</v>
      </c>
      <c r="C101" s="42">
        <f>+VLOOKUP($A101,[1]BALANZA!$B$2:$H$948,7,FALSE)</f>
        <v>40630356.75</v>
      </c>
      <c r="D101" s="70">
        <f t="shared" si="0"/>
        <v>0.48465703838183699</v>
      </c>
      <c r="E101" s="66"/>
    </row>
    <row r="102" spans="1:5" x14ac:dyDescent="0.2">
      <c r="A102" s="68">
        <v>5112</v>
      </c>
      <c r="B102" s="66" t="s">
        <v>335</v>
      </c>
      <c r="C102" s="42">
        <v>0</v>
      </c>
      <c r="D102" s="70">
        <f t="shared" si="0"/>
        <v>0</v>
      </c>
      <c r="E102" s="66"/>
    </row>
    <row r="103" spans="1:5" x14ac:dyDescent="0.2">
      <c r="A103" s="68">
        <v>5113</v>
      </c>
      <c r="B103" s="66" t="s">
        <v>336</v>
      </c>
      <c r="C103" s="42">
        <f>+VLOOKUP($A103,[1]BALANZA!$B$2:$H$948,7,FALSE)</f>
        <v>6624105.2300000004</v>
      </c>
      <c r="D103" s="70">
        <f t="shared" si="0"/>
        <v>7.9015285109487438E-2</v>
      </c>
      <c r="E103" s="66"/>
    </row>
    <row r="104" spans="1:5" x14ac:dyDescent="0.2">
      <c r="A104" s="68">
        <v>5114</v>
      </c>
      <c r="B104" s="66" t="s">
        <v>337</v>
      </c>
      <c r="C104" s="42">
        <f>+VLOOKUP($A104,[1]BALANZA!$B$2:$H$948,7,FALSE)</f>
        <v>9770391.25</v>
      </c>
      <c r="D104" s="70">
        <f t="shared" si="0"/>
        <v>0.11654558969770341</v>
      </c>
      <c r="E104" s="66"/>
    </row>
    <row r="105" spans="1:5" x14ac:dyDescent="0.2">
      <c r="A105" s="68">
        <v>5115</v>
      </c>
      <c r="B105" s="66" t="s">
        <v>338</v>
      </c>
      <c r="C105" s="42">
        <f>+VLOOKUP($A105,[1]BALANZA!$B$2:$H$948,7,FALSE)</f>
        <v>5080252.79</v>
      </c>
      <c r="D105" s="70">
        <f t="shared" si="0"/>
        <v>6.0599523813742159E-2</v>
      </c>
      <c r="E105" s="66"/>
    </row>
    <row r="106" spans="1:5" x14ac:dyDescent="0.2">
      <c r="A106" s="68">
        <v>5116</v>
      </c>
      <c r="B106" s="66" t="s">
        <v>339</v>
      </c>
      <c r="C106" s="42">
        <v>0</v>
      </c>
      <c r="D106" s="70">
        <f t="shared" si="0"/>
        <v>0</v>
      </c>
      <c r="E106" s="66"/>
    </row>
    <row r="107" spans="1:5" x14ac:dyDescent="0.2">
      <c r="A107" s="68">
        <v>5120</v>
      </c>
      <c r="B107" s="66" t="s">
        <v>340</v>
      </c>
      <c r="C107" s="42">
        <f>+VLOOKUP($A107,[1]BALANZA!$B$2:$H$948,7,FALSE)</f>
        <v>4554978.78</v>
      </c>
      <c r="D107" s="70">
        <f t="shared" si="0"/>
        <v>5.433382086675656E-2</v>
      </c>
      <c r="E107" s="66"/>
    </row>
    <row r="108" spans="1:5" x14ac:dyDescent="0.2">
      <c r="A108" s="68">
        <v>5121</v>
      </c>
      <c r="B108" s="66" t="s">
        <v>341</v>
      </c>
      <c r="C108" s="42">
        <f>+VLOOKUP($A108,[1]BALANZA!$B$2:$H$948,7,FALSE)</f>
        <v>1213563.71</v>
      </c>
      <c r="D108" s="70">
        <f t="shared" si="0"/>
        <v>1.4475929837270614E-2</v>
      </c>
      <c r="E108" s="66"/>
    </row>
    <row r="109" spans="1:5" x14ac:dyDescent="0.2">
      <c r="A109" s="68">
        <v>5122</v>
      </c>
      <c r="B109" s="66" t="s">
        <v>342</v>
      </c>
      <c r="C109" s="42">
        <f>+VLOOKUP($A109,[1]BALANZA!$B$2:$H$948,7,FALSE)</f>
        <v>1530361.19</v>
      </c>
      <c r="D109" s="70">
        <f t="shared" si="0"/>
        <v>1.8254831641366372E-2</v>
      </c>
      <c r="E109" s="66"/>
    </row>
    <row r="110" spans="1:5" x14ac:dyDescent="0.2">
      <c r="A110" s="68">
        <v>5123</v>
      </c>
      <c r="B110" s="66" t="s">
        <v>343</v>
      </c>
      <c r="C110" s="42">
        <v>0</v>
      </c>
      <c r="D110" s="70">
        <f t="shared" si="0"/>
        <v>0</v>
      </c>
      <c r="E110" s="66"/>
    </row>
    <row r="111" spans="1:5" x14ac:dyDescent="0.2">
      <c r="A111" s="68">
        <v>5124</v>
      </c>
      <c r="B111" s="66" t="s">
        <v>344</v>
      </c>
      <c r="C111" s="42">
        <f>+VLOOKUP($A111,[1]BALANZA!$B$2:$H$948,7,FALSE)</f>
        <v>574365.77</v>
      </c>
      <c r="D111" s="70">
        <f t="shared" si="0"/>
        <v>6.8512913816860185E-3</v>
      </c>
      <c r="E111" s="66"/>
    </row>
    <row r="112" spans="1:5" x14ac:dyDescent="0.2">
      <c r="A112" s="68">
        <v>5125</v>
      </c>
      <c r="B112" s="66" t="s">
        <v>345</v>
      </c>
      <c r="C112" s="42">
        <f>+VLOOKUP($A112,[1]BALANZA!$B$2:$H$948,7,FALSE)</f>
        <v>138992.93</v>
      </c>
      <c r="D112" s="70">
        <f t="shared" si="0"/>
        <v>1.6579697349030531E-3</v>
      </c>
      <c r="E112" s="66"/>
    </row>
    <row r="113" spans="1:5" x14ac:dyDescent="0.2">
      <c r="A113" s="68">
        <v>5126</v>
      </c>
      <c r="B113" s="66" t="s">
        <v>346</v>
      </c>
      <c r="C113" s="42">
        <f>+VLOOKUP($A113,[1]BALANZA!$B$2:$H$948,7,FALSE)</f>
        <v>749334.35</v>
      </c>
      <c r="D113" s="70">
        <f t="shared" si="0"/>
        <v>8.9383947343454929E-3</v>
      </c>
      <c r="E113" s="66"/>
    </row>
    <row r="114" spans="1:5" x14ac:dyDescent="0.2">
      <c r="A114" s="68">
        <v>5127</v>
      </c>
      <c r="B114" s="66" t="s">
        <v>347</v>
      </c>
      <c r="C114" s="42">
        <f>+VLOOKUP($A114,[1]BALANZA!$B$2:$H$948,7,FALSE)</f>
        <v>129228.18</v>
      </c>
      <c r="D114" s="70">
        <f t="shared" si="0"/>
        <v>1.5414914365543919E-3</v>
      </c>
      <c r="E114" s="66"/>
    </row>
    <row r="115" spans="1:5" x14ac:dyDescent="0.2">
      <c r="A115" s="68">
        <v>5128</v>
      </c>
      <c r="B115" s="66" t="s">
        <v>348</v>
      </c>
      <c r="C115" s="42">
        <v>0</v>
      </c>
      <c r="D115" s="70">
        <f t="shared" si="0"/>
        <v>0</v>
      </c>
      <c r="E115" s="66"/>
    </row>
    <row r="116" spans="1:5" x14ac:dyDescent="0.2">
      <c r="A116" s="68">
        <v>5129</v>
      </c>
      <c r="B116" s="66" t="s">
        <v>349</v>
      </c>
      <c r="C116" s="42">
        <f>+VLOOKUP($A116,[1]BALANZA!$B$2:$H$948,7,FALSE)</f>
        <v>219132.65</v>
      </c>
      <c r="D116" s="70">
        <f t="shared" si="0"/>
        <v>2.6139121006306114E-3</v>
      </c>
      <c r="E116" s="66"/>
    </row>
    <row r="117" spans="1:5" x14ac:dyDescent="0.2">
      <c r="A117" s="68">
        <v>5130</v>
      </c>
      <c r="B117" s="66" t="s">
        <v>350</v>
      </c>
      <c r="C117" s="42">
        <f>+VLOOKUP($A117,[1]BALANZA!$B$2:$H$948,7,FALSE)</f>
        <v>10156254.689999999</v>
      </c>
      <c r="D117" s="70">
        <f t="shared" si="0"/>
        <v>0.12114834111337311</v>
      </c>
      <c r="E117" s="66"/>
    </row>
    <row r="118" spans="1:5" x14ac:dyDescent="0.2">
      <c r="A118" s="68">
        <v>5131</v>
      </c>
      <c r="B118" s="66" t="s">
        <v>351</v>
      </c>
      <c r="C118" s="42">
        <f>+VLOOKUP($A118,[1]BALANZA!$B$2:$H$948,7,FALSE)</f>
        <v>914613.64</v>
      </c>
      <c r="D118" s="70">
        <f t="shared" si="0"/>
        <v>1.0909919909232194E-2</v>
      </c>
      <c r="E118" s="66"/>
    </row>
    <row r="119" spans="1:5" x14ac:dyDescent="0.2">
      <c r="A119" s="68">
        <v>5132</v>
      </c>
      <c r="B119" s="66" t="s">
        <v>352</v>
      </c>
      <c r="C119" s="42">
        <f>+VLOOKUP($A119,[1]BALANZA!$B$2:$H$948,7,FALSE)</f>
        <v>32619.39</v>
      </c>
      <c r="D119" s="70">
        <f t="shared" si="0"/>
        <v>3.8909864977304461E-4</v>
      </c>
      <c r="E119" s="66"/>
    </row>
    <row r="120" spans="1:5" x14ac:dyDescent="0.2">
      <c r="A120" s="68">
        <v>5133</v>
      </c>
      <c r="B120" s="66" t="s">
        <v>353</v>
      </c>
      <c r="C120" s="42">
        <f>+VLOOKUP($A120,[1]BALANZA!$B$2:$H$948,7,FALSE)</f>
        <v>4807918.3899999997</v>
      </c>
      <c r="D120" s="70">
        <f t="shared" si="0"/>
        <v>5.7350997482417371E-2</v>
      </c>
      <c r="E120" s="66"/>
    </row>
    <row r="121" spans="1:5" x14ac:dyDescent="0.2">
      <c r="A121" s="68">
        <v>5134</v>
      </c>
      <c r="B121" s="66" t="s">
        <v>354</v>
      </c>
      <c r="C121" s="42">
        <f>+VLOOKUP($A121,[1]BALANZA!$B$2:$H$948,7,FALSE)</f>
        <v>93581.440000000002</v>
      </c>
      <c r="D121" s="70">
        <f t="shared" si="0"/>
        <v>1.1162812041493476E-3</v>
      </c>
      <c r="E121" s="66"/>
    </row>
    <row r="122" spans="1:5" x14ac:dyDescent="0.2">
      <c r="A122" s="68">
        <v>5135</v>
      </c>
      <c r="B122" s="66" t="s">
        <v>355</v>
      </c>
      <c r="C122" s="42">
        <f>+VLOOKUP($A122,[1]BALANZA!$B$2:$H$948,7,FALSE)</f>
        <v>1971029.3</v>
      </c>
      <c r="D122" s="70">
        <f t="shared" si="0"/>
        <v>2.3511317633257683E-2</v>
      </c>
      <c r="E122" s="66"/>
    </row>
    <row r="123" spans="1:5" x14ac:dyDescent="0.2">
      <c r="A123" s="68">
        <v>5136</v>
      </c>
      <c r="B123" s="66" t="s">
        <v>356</v>
      </c>
      <c r="C123" s="42">
        <v>0</v>
      </c>
      <c r="D123" s="70">
        <f t="shared" si="0"/>
        <v>0</v>
      </c>
      <c r="E123" s="66"/>
    </row>
    <row r="124" spans="1:5" x14ac:dyDescent="0.2">
      <c r="A124" s="68">
        <v>5137</v>
      </c>
      <c r="B124" s="66" t="s">
        <v>357</v>
      </c>
      <c r="C124" s="42">
        <f>+VLOOKUP($A124,[1]BALANZA!$B$2:$H$948,7,FALSE)</f>
        <v>201266.1</v>
      </c>
      <c r="D124" s="70">
        <f t="shared" si="0"/>
        <v>2.4007919141065047E-3</v>
      </c>
      <c r="E124" s="66"/>
    </row>
    <row r="125" spans="1:5" x14ac:dyDescent="0.2">
      <c r="A125" s="68">
        <v>5138</v>
      </c>
      <c r="B125" s="66" t="s">
        <v>358</v>
      </c>
      <c r="C125" s="42">
        <f>+VLOOKUP($A125,[1]BALANZA!$B$2:$H$948,7,FALSE)</f>
        <v>829154.65</v>
      </c>
      <c r="D125" s="70">
        <f t="shared" si="0"/>
        <v>9.8905269156793364E-3</v>
      </c>
      <c r="E125" s="66"/>
    </row>
    <row r="126" spans="1:5" x14ac:dyDescent="0.2">
      <c r="A126" s="68">
        <v>5139</v>
      </c>
      <c r="B126" s="66" t="s">
        <v>359</v>
      </c>
      <c r="C126" s="42">
        <f>+VLOOKUP($A126,[1]BALANZA!$B$2:$H$948,7,FALSE)</f>
        <v>1306071.78</v>
      </c>
      <c r="D126" s="70">
        <f t="shared" si="0"/>
        <v>1.557940740475763E-2</v>
      </c>
      <c r="E126" s="66"/>
    </row>
    <row r="127" spans="1:5" x14ac:dyDescent="0.2">
      <c r="A127" s="68">
        <v>5200</v>
      </c>
      <c r="B127" s="66" t="s">
        <v>360</v>
      </c>
      <c r="C127" s="42">
        <f>+VLOOKUP($A127,[1]BALANZA!$B$2:$H$948,7,FALSE)</f>
        <v>4858536.6500000004</v>
      </c>
      <c r="D127" s="70">
        <f t="shared" si="0"/>
        <v>5.7954794690760668E-2</v>
      </c>
      <c r="E127" s="66"/>
    </row>
    <row r="128" spans="1:5" x14ac:dyDescent="0.2">
      <c r="A128" s="68">
        <v>5210</v>
      </c>
      <c r="B128" s="66" t="s">
        <v>361</v>
      </c>
      <c r="C128" s="42">
        <v>0</v>
      </c>
      <c r="D128" s="70">
        <f t="shared" si="0"/>
        <v>0</v>
      </c>
      <c r="E128" s="66"/>
    </row>
    <row r="129" spans="1:5" x14ac:dyDescent="0.2">
      <c r="A129" s="68">
        <v>5211</v>
      </c>
      <c r="B129" s="66" t="s">
        <v>362</v>
      </c>
      <c r="C129" s="42">
        <v>0</v>
      </c>
      <c r="D129" s="70">
        <f t="shared" si="0"/>
        <v>0</v>
      </c>
      <c r="E129" s="66"/>
    </row>
    <row r="130" spans="1:5" x14ac:dyDescent="0.2">
      <c r="A130" s="68">
        <v>5212</v>
      </c>
      <c r="B130" s="66" t="s">
        <v>363</v>
      </c>
      <c r="C130" s="42">
        <v>0</v>
      </c>
      <c r="D130" s="70">
        <f t="shared" si="0"/>
        <v>0</v>
      </c>
      <c r="E130" s="66"/>
    </row>
    <row r="131" spans="1:5" x14ac:dyDescent="0.2">
      <c r="A131" s="68">
        <v>5220</v>
      </c>
      <c r="B131" s="66" t="s">
        <v>364</v>
      </c>
      <c r="C131" s="42">
        <v>0</v>
      </c>
      <c r="D131" s="70">
        <f t="shared" si="0"/>
        <v>0</v>
      </c>
      <c r="E131" s="66"/>
    </row>
    <row r="132" spans="1:5" x14ac:dyDescent="0.2">
      <c r="A132" s="68">
        <v>5221</v>
      </c>
      <c r="B132" s="66" t="s">
        <v>365</v>
      </c>
      <c r="C132" s="42">
        <v>0</v>
      </c>
      <c r="D132" s="70">
        <f t="shared" si="0"/>
        <v>0</v>
      </c>
      <c r="E132" s="66"/>
    </row>
    <row r="133" spans="1:5" x14ac:dyDescent="0.2">
      <c r="A133" s="68">
        <v>5222</v>
      </c>
      <c r="B133" s="66" t="s">
        <v>366</v>
      </c>
      <c r="C133" s="42">
        <v>0</v>
      </c>
      <c r="D133" s="70">
        <f t="shared" si="0"/>
        <v>0</v>
      </c>
      <c r="E133" s="66"/>
    </row>
    <row r="134" spans="1:5" x14ac:dyDescent="0.2">
      <c r="A134" s="68">
        <v>5230</v>
      </c>
      <c r="B134" s="66" t="s">
        <v>308</v>
      </c>
      <c r="C134" s="42">
        <v>0</v>
      </c>
      <c r="D134" s="70">
        <f t="shared" si="0"/>
        <v>0</v>
      </c>
      <c r="E134" s="66"/>
    </row>
    <row r="135" spans="1:5" x14ac:dyDescent="0.2">
      <c r="A135" s="68">
        <v>5231</v>
      </c>
      <c r="B135" s="66" t="s">
        <v>367</v>
      </c>
      <c r="C135" s="42">
        <v>0</v>
      </c>
      <c r="D135" s="70">
        <f t="shared" si="0"/>
        <v>0</v>
      </c>
      <c r="E135" s="66"/>
    </row>
    <row r="136" spans="1:5" x14ac:dyDescent="0.2">
      <c r="A136" s="68">
        <v>5232</v>
      </c>
      <c r="B136" s="66" t="s">
        <v>368</v>
      </c>
      <c r="C136" s="42">
        <v>0</v>
      </c>
      <c r="D136" s="70">
        <f t="shared" si="0"/>
        <v>0</v>
      </c>
      <c r="E136" s="66"/>
    </row>
    <row r="137" spans="1:5" x14ac:dyDescent="0.2">
      <c r="A137" s="68">
        <v>5240</v>
      </c>
      <c r="B137" s="66" t="s">
        <v>369</v>
      </c>
      <c r="C137" s="42">
        <f>+VLOOKUP($A137,[1]BALANZA!$B$2:$H$948,7,FALSE)</f>
        <v>4858536.6500000004</v>
      </c>
      <c r="D137" s="70">
        <f t="shared" si="0"/>
        <v>5.7954794690760668E-2</v>
      </c>
      <c r="E137" s="66"/>
    </row>
    <row r="138" spans="1:5" x14ac:dyDescent="0.2">
      <c r="A138" s="68">
        <v>5241</v>
      </c>
      <c r="B138" s="66" t="s">
        <v>370</v>
      </c>
      <c r="C138" s="42">
        <f>+VLOOKUP($A138,[1]BALANZA!$B$2:$H$948,7,FALSE)</f>
        <v>3861718.68</v>
      </c>
      <c r="D138" s="70">
        <f t="shared" si="0"/>
        <v>4.6064304825790554E-2</v>
      </c>
      <c r="E138" s="66"/>
    </row>
    <row r="139" spans="1:5" x14ac:dyDescent="0.2">
      <c r="A139" s="68">
        <v>5242</v>
      </c>
      <c r="B139" s="66" t="s">
        <v>371</v>
      </c>
      <c r="C139" s="42">
        <v>0</v>
      </c>
      <c r="D139" s="70">
        <f t="shared" si="0"/>
        <v>0</v>
      </c>
      <c r="E139" s="66"/>
    </row>
    <row r="140" spans="1:5" x14ac:dyDescent="0.2">
      <c r="A140" s="68">
        <v>5243</v>
      </c>
      <c r="B140" s="66" t="s">
        <v>372</v>
      </c>
      <c r="C140" s="42">
        <f>+VLOOKUP($A140,[1]BALANZA!$B$2:$H$948,7,FALSE)</f>
        <v>996817.97</v>
      </c>
      <c r="D140" s="70">
        <f t="shared" si="0"/>
        <v>1.1890489864970108E-2</v>
      </c>
      <c r="E140" s="66"/>
    </row>
    <row r="141" spans="1:5" x14ac:dyDescent="0.2">
      <c r="A141" s="68">
        <v>5244</v>
      </c>
      <c r="B141" s="66" t="s">
        <v>373</v>
      </c>
      <c r="C141" s="42">
        <v>0</v>
      </c>
      <c r="D141" s="70">
        <f t="shared" si="0"/>
        <v>0</v>
      </c>
      <c r="E141" s="66"/>
    </row>
    <row r="142" spans="1:5" x14ac:dyDescent="0.2">
      <c r="A142" s="68">
        <v>5250</v>
      </c>
      <c r="B142" s="66" t="s">
        <v>309</v>
      </c>
      <c r="C142" s="42">
        <v>0</v>
      </c>
      <c r="D142" s="70">
        <f t="shared" si="0"/>
        <v>0</v>
      </c>
      <c r="E142" s="66"/>
    </row>
    <row r="143" spans="1:5" x14ac:dyDescent="0.2">
      <c r="A143" s="68">
        <v>5251</v>
      </c>
      <c r="B143" s="66" t="s">
        <v>374</v>
      </c>
      <c r="C143" s="42">
        <v>0</v>
      </c>
      <c r="D143" s="70">
        <f t="shared" si="0"/>
        <v>0</v>
      </c>
      <c r="E143" s="66"/>
    </row>
    <row r="144" spans="1:5" x14ac:dyDescent="0.2">
      <c r="A144" s="68">
        <v>5252</v>
      </c>
      <c r="B144" s="66" t="s">
        <v>375</v>
      </c>
      <c r="C144" s="42">
        <v>0</v>
      </c>
      <c r="D144" s="70">
        <f t="shared" si="0"/>
        <v>0</v>
      </c>
      <c r="E144" s="66"/>
    </row>
    <row r="145" spans="1:5" x14ac:dyDescent="0.2">
      <c r="A145" s="68">
        <v>5259</v>
      </c>
      <c r="B145" s="66" t="s">
        <v>376</v>
      </c>
      <c r="C145" s="42">
        <v>0</v>
      </c>
      <c r="D145" s="70">
        <f t="shared" si="0"/>
        <v>0</v>
      </c>
      <c r="E145" s="66"/>
    </row>
    <row r="146" spans="1:5" x14ac:dyDescent="0.2">
      <c r="A146" s="68">
        <v>5260</v>
      </c>
      <c r="B146" s="66" t="s">
        <v>377</v>
      </c>
      <c r="C146" s="42">
        <v>0</v>
      </c>
      <c r="D146" s="70">
        <f t="shared" si="0"/>
        <v>0</v>
      </c>
      <c r="E146" s="66"/>
    </row>
    <row r="147" spans="1:5" x14ac:dyDescent="0.2">
      <c r="A147" s="68">
        <v>5261</v>
      </c>
      <c r="B147" s="66" t="s">
        <v>378</v>
      </c>
      <c r="C147" s="42">
        <v>0</v>
      </c>
      <c r="D147" s="70">
        <f t="shared" si="0"/>
        <v>0</v>
      </c>
      <c r="E147" s="66"/>
    </row>
    <row r="148" spans="1:5" x14ac:dyDescent="0.2">
      <c r="A148" s="68">
        <v>5262</v>
      </c>
      <c r="B148" s="66" t="s">
        <v>379</v>
      </c>
      <c r="C148" s="42">
        <v>0</v>
      </c>
      <c r="D148" s="70">
        <f t="shared" si="0"/>
        <v>0</v>
      </c>
      <c r="E148" s="66"/>
    </row>
    <row r="149" spans="1:5" x14ac:dyDescent="0.2">
      <c r="A149" s="68">
        <v>5270</v>
      </c>
      <c r="B149" s="66" t="s">
        <v>380</v>
      </c>
      <c r="C149" s="42">
        <v>0</v>
      </c>
      <c r="D149" s="70">
        <f t="shared" si="0"/>
        <v>0</v>
      </c>
      <c r="E149" s="66"/>
    </row>
    <row r="150" spans="1:5" x14ac:dyDescent="0.2">
      <c r="A150" s="68">
        <v>5271</v>
      </c>
      <c r="B150" s="66" t="s">
        <v>381</v>
      </c>
      <c r="C150" s="42">
        <v>0</v>
      </c>
      <c r="D150" s="70">
        <f t="shared" si="0"/>
        <v>0</v>
      </c>
      <c r="E150" s="66"/>
    </row>
    <row r="151" spans="1:5" x14ac:dyDescent="0.2">
      <c r="A151" s="68">
        <v>5280</v>
      </c>
      <c r="B151" s="66" t="s">
        <v>382</v>
      </c>
      <c r="C151" s="42">
        <v>0</v>
      </c>
      <c r="D151" s="70">
        <f t="shared" si="0"/>
        <v>0</v>
      </c>
      <c r="E151" s="66"/>
    </row>
    <row r="152" spans="1:5" x14ac:dyDescent="0.2">
      <c r="A152" s="68">
        <v>5281</v>
      </c>
      <c r="B152" s="66" t="s">
        <v>383</v>
      </c>
      <c r="C152" s="42">
        <v>0</v>
      </c>
      <c r="D152" s="70">
        <f t="shared" si="0"/>
        <v>0</v>
      </c>
      <c r="E152" s="66"/>
    </row>
    <row r="153" spans="1:5" x14ac:dyDescent="0.2">
      <c r="A153" s="68">
        <v>5282</v>
      </c>
      <c r="B153" s="66" t="s">
        <v>384</v>
      </c>
      <c r="C153" s="42">
        <v>0</v>
      </c>
      <c r="D153" s="70">
        <f t="shared" si="0"/>
        <v>0</v>
      </c>
      <c r="E153" s="66"/>
    </row>
    <row r="154" spans="1:5" x14ac:dyDescent="0.2">
      <c r="A154" s="68">
        <v>5283</v>
      </c>
      <c r="B154" s="66" t="s">
        <v>385</v>
      </c>
      <c r="C154" s="42">
        <v>0</v>
      </c>
      <c r="D154" s="70">
        <f t="shared" si="0"/>
        <v>0</v>
      </c>
      <c r="E154" s="66"/>
    </row>
    <row r="155" spans="1:5" x14ac:dyDescent="0.2">
      <c r="A155" s="68">
        <v>5284</v>
      </c>
      <c r="B155" s="66" t="s">
        <v>386</v>
      </c>
      <c r="C155" s="42">
        <v>0</v>
      </c>
      <c r="D155" s="70">
        <f t="shared" si="0"/>
        <v>0</v>
      </c>
      <c r="E155" s="66"/>
    </row>
    <row r="156" spans="1:5" x14ac:dyDescent="0.2">
      <c r="A156" s="68">
        <v>5285</v>
      </c>
      <c r="B156" s="66" t="s">
        <v>387</v>
      </c>
      <c r="C156" s="42">
        <v>0</v>
      </c>
      <c r="D156" s="70">
        <f t="shared" si="0"/>
        <v>0</v>
      </c>
      <c r="E156" s="66"/>
    </row>
    <row r="157" spans="1:5" x14ac:dyDescent="0.2">
      <c r="A157" s="68">
        <v>5290</v>
      </c>
      <c r="B157" s="66" t="s">
        <v>388</v>
      </c>
      <c r="C157" s="42">
        <v>0</v>
      </c>
      <c r="D157" s="70">
        <f t="shared" si="0"/>
        <v>0</v>
      </c>
      <c r="E157" s="66"/>
    </row>
    <row r="158" spans="1:5" x14ac:dyDescent="0.2">
      <c r="A158" s="68">
        <v>5291</v>
      </c>
      <c r="B158" s="66" t="s">
        <v>389</v>
      </c>
      <c r="C158" s="42">
        <v>0</v>
      </c>
      <c r="D158" s="70">
        <f t="shared" si="0"/>
        <v>0</v>
      </c>
      <c r="E158" s="66"/>
    </row>
    <row r="159" spans="1:5" x14ac:dyDescent="0.2">
      <c r="A159" s="68">
        <v>5292</v>
      </c>
      <c r="B159" s="66" t="s">
        <v>390</v>
      </c>
      <c r="C159" s="42">
        <v>0</v>
      </c>
      <c r="D159" s="70">
        <f t="shared" si="0"/>
        <v>0</v>
      </c>
      <c r="E159" s="66"/>
    </row>
    <row r="160" spans="1:5" x14ac:dyDescent="0.2">
      <c r="A160" s="68">
        <v>5300</v>
      </c>
      <c r="B160" s="66" t="s">
        <v>391</v>
      </c>
      <c r="C160" s="42">
        <v>0</v>
      </c>
      <c r="D160" s="70">
        <f t="shared" si="0"/>
        <v>0</v>
      </c>
      <c r="E160" s="66"/>
    </row>
    <row r="161" spans="1:5" x14ac:dyDescent="0.2">
      <c r="A161" s="68">
        <v>5310</v>
      </c>
      <c r="B161" s="66" t="s">
        <v>301</v>
      </c>
      <c r="C161" s="42">
        <v>0</v>
      </c>
      <c r="D161" s="70">
        <f t="shared" si="0"/>
        <v>0</v>
      </c>
      <c r="E161" s="66"/>
    </row>
    <row r="162" spans="1:5" x14ac:dyDescent="0.2">
      <c r="A162" s="68">
        <v>5311</v>
      </c>
      <c r="B162" s="66" t="s">
        <v>392</v>
      </c>
      <c r="C162" s="42">
        <v>0</v>
      </c>
      <c r="D162" s="70">
        <f t="shared" si="0"/>
        <v>0</v>
      </c>
      <c r="E162" s="66"/>
    </row>
    <row r="163" spans="1:5" x14ac:dyDescent="0.2">
      <c r="A163" s="68">
        <v>5312</v>
      </c>
      <c r="B163" s="66" t="s">
        <v>393</v>
      </c>
      <c r="C163" s="42">
        <v>0</v>
      </c>
      <c r="D163" s="70">
        <f t="shared" si="0"/>
        <v>0</v>
      </c>
      <c r="E163" s="66"/>
    </row>
    <row r="164" spans="1:5" x14ac:dyDescent="0.2">
      <c r="A164" s="68">
        <v>5320</v>
      </c>
      <c r="B164" s="66" t="s">
        <v>302</v>
      </c>
      <c r="C164" s="42">
        <v>0</v>
      </c>
      <c r="D164" s="70">
        <f t="shared" ref="D164:D216" si="1">+C164/$C$98</f>
        <v>0</v>
      </c>
      <c r="E164" s="66"/>
    </row>
    <row r="165" spans="1:5" x14ac:dyDescent="0.2">
      <c r="A165" s="68">
        <v>5321</v>
      </c>
      <c r="B165" s="66" t="s">
        <v>394</v>
      </c>
      <c r="C165" s="42">
        <v>0</v>
      </c>
      <c r="D165" s="70">
        <f t="shared" si="1"/>
        <v>0</v>
      </c>
      <c r="E165" s="66"/>
    </row>
    <row r="166" spans="1:5" x14ac:dyDescent="0.2">
      <c r="A166" s="68">
        <v>5322</v>
      </c>
      <c r="B166" s="66" t="s">
        <v>395</v>
      </c>
      <c r="C166" s="42">
        <v>0</v>
      </c>
      <c r="D166" s="70">
        <f t="shared" si="1"/>
        <v>0</v>
      </c>
      <c r="E166" s="66"/>
    </row>
    <row r="167" spans="1:5" x14ac:dyDescent="0.2">
      <c r="A167" s="68">
        <v>5330</v>
      </c>
      <c r="B167" s="66" t="s">
        <v>303</v>
      </c>
      <c r="C167" s="42">
        <v>0</v>
      </c>
      <c r="D167" s="70">
        <f t="shared" si="1"/>
        <v>0</v>
      </c>
      <c r="E167" s="66"/>
    </row>
    <row r="168" spans="1:5" x14ac:dyDescent="0.2">
      <c r="A168" s="68">
        <v>5331</v>
      </c>
      <c r="B168" s="66" t="s">
        <v>396</v>
      </c>
      <c r="C168" s="42">
        <v>0</v>
      </c>
      <c r="D168" s="70">
        <f t="shared" si="1"/>
        <v>0</v>
      </c>
      <c r="E168" s="66"/>
    </row>
    <row r="169" spans="1:5" x14ac:dyDescent="0.2">
      <c r="A169" s="68">
        <v>5332</v>
      </c>
      <c r="B169" s="66" t="s">
        <v>397</v>
      </c>
      <c r="C169" s="42">
        <v>0</v>
      </c>
      <c r="D169" s="70">
        <f t="shared" si="1"/>
        <v>0</v>
      </c>
      <c r="E169" s="66"/>
    </row>
    <row r="170" spans="1:5" x14ac:dyDescent="0.2">
      <c r="A170" s="68">
        <v>5400</v>
      </c>
      <c r="B170" s="66" t="s">
        <v>398</v>
      </c>
      <c r="C170" s="42">
        <v>0</v>
      </c>
      <c r="D170" s="70">
        <f t="shared" si="1"/>
        <v>0</v>
      </c>
      <c r="E170" s="66"/>
    </row>
    <row r="171" spans="1:5" x14ac:dyDescent="0.2">
      <c r="A171" s="68">
        <v>5410</v>
      </c>
      <c r="B171" s="66" t="s">
        <v>399</v>
      </c>
      <c r="C171" s="42">
        <v>0</v>
      </c>
      <c r="D171" s="70">
        <f t="shared" si="1"/>
        <v>0</v>
      </c>
      <c r="E171" s="66"/>
    </row>
    <row r="172" spans="1:5" x14ac:dyDescent="0.2">
      <c r="A172" s="68">
        <v>5411</v>
      </c>
      <c r="B172" s="66" t="s">
        <v>400</v>
      </c>
      <c r="C172" s="42">
        <v>0</v>
      </c>
      <c r="D172" s="70">
        <f t="shared" si="1"/>
        <v>0</v>
      </c>
      <c r="E172" s="66"/>
    </row>
    <row r="173" spans="1:5" x14ac:dyDescent="0.2">
      <c r="A173" s="68">
        <v>5412</v>
      </c>
      <c r="B173" s="66" t="s">
        <v>401</v>
      </c>
      <c r="C173" s="42">
        <v>0</v>
      </c>
      <c r="D173" s="70">
        <f t="shared" si="1"/>
        <v>0</v>
      </c>
      <c r="E173" s="66"/>
    </row>
    <row r="174" spans="1:5" x14ac:dyDescent="0.2">
      <c r="A174" s="68">
        <v>5420</v>
      </c>
      <c r="B174" s="66" t="s">
        <v>402</v>
      </c>
      <c r="C174" s="42">
        <v>0</v>
      </c>
      <c r="D174" s="70">
        <f t="shared" si="1"/>
        <v>0</v>
      </c>
      <c r="E174" s="66"/>
    </row>
    <row r="175" spans="1:5" x14ac:dyDescent="0.2">
      <c r="A175" s="68">
        <v>5421</v>
      </c>
      <c r="B175" s="66" t="s">
        <v>403</v>
      </c>
      <c r="C175" s="42">
        <v>0</v>
      </c>
      <c r="D175" s="70">
        <f t="shared" si="1"/>
        <v>0</v>
      </c>
      <c r="E175" s="66"/>
    </row>
    <row r="176" spans="1:5" x14ac:dyDescent="0.2">
      <c r="A176" s="68">
        <v>5422</v>
      </c>
      <c r="B176" s="66" t="s">
        <v>404</v>
      </c>
      <c r="C176" s="42">
        <v>0</v>
      </c>
      <c r="D176" s="70">
        <f t="shared" si="1"/>
        <v>0</v>
      </c>
      <c r="E176" s="66"/>
    </row>
    <row r="177" spans="1:5" x14ac:dyDescent="0.2">
      <c r="A177" s="68">
        <v>5430</v>
      </c>
      <c r="B177" s="66" t="s">
        <v>405</v>
      </c>
      <c r="C177" s="42">
        <v>0</v>
      </c>
      <c r="D177" s="70">
        <f t="shared" si="1"/>
        <v>0</v>
      </c>
      <c r="E177" s="66"/>
    </row>
    <row r="178" spans="1:5" x14ac:dyDescent="0.2">
      <c r="A178" s="68">
        <v>5431</v>
      </c>
      <c r="B178" s="66" t="s">
        <v>406</v>
      </c>
      <c r="C178" s="42">
        <v>0</v>
      </c>
      <c r="D178" s="70">
        <f t="shared" si="1"/>
        <v>0</v>
      </c>
      <c r="E178" s="66"/>
    </row>
    <row r="179" spans="1:5" x14ac:dyDescent="0.2">
      <c r="A179" s="68">
        <v>5432</v>
      </c>
      <c r="B179" s="66" t="s">
        <v>407</v>
      </c>
      <c r="C179" s="42">
        <v>0</v>
      </c>
      <c r="D179" s="70">
        <f t="shared" si="1"/>
        <v>0</v>
      </c>
      <c r="E179" s="66"/>
    </row>
    <row r="180" spans="1:5" x14ac:dyDescent="0.2">
      <c r="A180" s="68">
        <v>5440</v>
      </c>
      <c r="B180" s="66" t="s">
        <v>408</v>
      </c>
      <c r="C180" s="42">
        <v>0</v>
      </c>
      <c r="D180" s="70">
        <f t="shared" si="1"/>
        <v>0</v>
      </c>
      <c r="E180" s="66"/>
    </row>
    <row r="181" spans="1:5" x14ac:dyDescent="0.2">
      <c r="A181" s="68">
        <v>5441</v>
      </c>
      <c r="B181" s="66" t="s">
        <v>408</v>
      </c>
      <c r="C181" s="42">
        <v>0</v>
      </c>
      <c r="D181" s="70">
        <f t="shared" si="1"/>
        <v>0</v>
      </c>
      <c r="E181" s="66"/>
    </row>
    <row r="182" spans="1:5" x14ac:dyDescent="0.2">
      <c r="A182" s="68">
        <v>5450</v>
      </c>
      <c r="B182" s="66" t="s">
        <v>409</v>
      </c>
      <c r="C182" s="42">
        <v>0</v>
      </c>
      <c r="D182" s="70">
        <f t="shared" si="1"/>
        <v>0</v>
      </c>
      <c r="E182" s="66"/>
    </row>
    <row r="183" spans="1:5" x14ac:dyDescent="0.2">
      <c r="A183" s="68">
        <v>5451</v>
      </c>
      <c r="B183" s="66" t="s">
        <v>410</v>
      </c>
      <c r="C183" s="42">
        <v>0</v>
      </c>
      <c r="D183" s="70">
        <f t="shared" si="1"/>
        <v>0</v>
      </c>
      <c r="E183" s="66"/>
    </row>
    <row r="184" spans="1:5" x14ac:dyDescent="0.2">
      <c r="A184" s="68">
        <v>5452</v>
      </c>
      <c r="B184" s="66" t="s">
        <v>411</v>
      </c>
      <c r="C184" s="42">
        <v>0</v>
      </c>
      <c r="D184" s="70">
        <f t="shared" si="1"/>
        <v>0</v>
      </c>
      <c r="E184" s="66"/>
    </row>
    <row r="185" spans="1:5" x14ac:dyDescent="0.2">
      <c r="A185" s="68">
        <v>5500</v>
      </c>
      <c r="B185" s="66" t="s">
        <v>412</v>
      </c>
      <c r="C185" s="42">
        <f>+VLOOKUP($A185,[1]BALANZA!$B$2:$H$948,7,FALSE)</f>
        <v>2158336.9</v>
      </c>
      <c r="D185" s="70">
        <f t="shared" si="1"/>
        <v>2.5745606326339602E-2</v>
      </c>
      <c r="E185" s="66"/>
    </row>
    <row r="186" spans="1:5" x14ac:dyDescent="0.2">
      <c r="A186" s="68">
        <v>5510</v>
      </c>
      <c r="B186" s="66" t="s">
        <v>413</v>
      </c>
      <c r="C186" s="42">
        <f>+VLOOKUP($A186,[1]BALANZA!$B$2:$H$948,7,FALSE)</f>
        <v>2058170.5</v>
      </c>
      <c r="D186" s="70">
        <f t="shared" si="1"/>
        <v>2.4550776778864108E-2</v>
      </c>
      <c r="E186" s="66"/>
    </row>
    <row r="187" spans="1:5" x14ac:dyDescent="0.2">
      <c r="A187" s="68">
        <v>5511</v>
      </c>
      <c r="B187" s="66" t="s">
        <v>414</v>
      </c>
      <c r="C187" s="42">
        <v>0</v>
      </c>
      <c r="D187" s="70">
        <f t="shared" si="1"/>
        <v>0</v>
      </c>
      <c r="E187" s="66"/>
    </row>
    <row r="188" spans="1:5" x14ac:dyDescent="0.2">
      <c r="A188" s="68">
        <v>5512</v>
      </c>
      <c r="B188" s="66" t="s">
        <v>415</v>
      </c>
      <c r="C188" s="42">
        <v>0</v>
      </c>
      <c r="D188" s="70">
        <f t="shared" si="1"/>
        <v>0</v>
      </c>
      <c r="E188" s="66"/>
    </row>
    <row r="189" spans="1:5" x14ac:dyDescent="0.2">
      <c r="A189" s="68">
        <v>5513</v>
      </c>
      <c r="B189" s="66" t="s">
        <v>416</v>
      </c>
      <c r="C189" s="42">
        <f>+VLOOKUP($A189,[1]BALANZA!$B$2:$H$948,7,FALSE)</f>
        <v>551851.12</v>
      </c>
      <c r="D189" s="70">
        <f t="shared" si="1"/>
        <v>6.582726582800672E-3</v>
      </c>
      <c r="E189" s="66"/>
    </row>
    <row r="190" spans="1:5" x14ac:dyDescent="0.2">
      <c r="A190" s="68">
        <v>5514</v>
      </c>
      <c r="B190" s="66" t="s">
        <v>417</v>
      </c>
      <c r="C190" s="42">
        <v>0</v>
      </c>
      <c r="D190" s="70">
        <f t="shared" si="1"/>
        <v>0</v>
      </c>
      <c r="E190" s="66"/>
    </row>
    <row r="191" spans="1:5" x14ac:dyDescent="0.2">
      <c r="A191" s="68">
        <v>5515</v>
      </c>
      <c r="B191" s="66" t="s">
        <v>418</v>
      </c>
      <c r="C191" s="42">
        <f>+VLOOKUP($A191,[1]BALANZA!$B$2:$H$948,7,FALSE)</f>
        <v>1506319.38</v>
      </c>
      <c r="D191" s="70">
        <f t="shared" si="1"/>
        <v>1.7968050196063436E-2</v>
      </c>
      <c r="E191" s="66"/>
    </row>
    <row r="192" spans="1:5" x14ac:dyDescent="0.2">
      <c r="A192" s="68">
        <v>5516</v>
      </c>
      <c r="B192" s="66" t="s">
        <v>419</v>
      </c>
      <c r="C192" s="42">
        <v>0</v>
      </c>
      <c r="D192" s="70">
        <f t="shared" si="1"/>
        <v>0</v>
      </c>
      <c r="E192" s="66"/>
    </row>
    <row r="193" spans="1:5" x14ac:dyDescent="0.2">
      <c r="A193" s="68">
        <v>5517</v>
      </c>
      <c r="B193" s="66" t="s">
        <v>420</v>
      </c>
      <c r="C193" s="42">
        <v>0</v>
      </c>
      <c r="D193" s="70">
        <f t="shared" si="1"/>
        <v>0</v>
      </c>
      <c r="E193" s="66"/>
    </row>
    <row r="194" spans="1:5" x14ac:dyDescent="0.2">
      <c r="A194" s="68">
        <v>5518</v>
      </c>
      <c r="B194" s="66" t="s">
        <v>421</v>
      </c>
      <c r="C194" s="42">
        <v>0</v>
      </c>
      <c r="D194" s="70">
        <f t="shared" si="1"/>
        <v>0</v>
      </c>
      <c r="E194" s="66"/>
    </row>
    <row r="195" spans="1:5" x14ac:dyDescent="0.2">
      <c r="A195" s="68">
        <v>5520</v>
      </c>
      <c r="B195" s="66" t="s">
        <v>422</v>
      </c>
      <c r="C195" s="42">
        <v>0</v>
      </c>
      <c r="D195" s="70">
        <f t="shared" si="1"/>
        <v>0</v>
      </c>
      <c r="E195" s="66"/>
    </row>
    <row r="196" spans="1:5" x14ac:dyDescent="0.2">
      <c r="A196" s="68">
        <v>5521</v>
      </c>
      <c r="B196" s="66" t="s">
        <v>423</v>
      </c>
      <c r="C196" s="42">
        <v>0</v>
      </c>
      <c r="D196" s="70">
        <f t="shared" si="1"/>
        <v>0</v>
      </c>
      <c r="E196" s="66"/>
    </row>
    <row r="197" spans="1:5" x14ac:dyDescent="0.2">
      <c r="A197" s="68">
        <v>5522</v>
      </c>
      <c r="B197" s="66" t="s">
        <v>424</v>
      </c>
      <c r="C197" s="42">
        <v>0</v>
      </c>
      <c r="D197" s="70">
        <f t="shared" si="1"/>
        <v>0</v>
      </c>
      <c r="E197" s="66"/>
    </row>
    <row r="198" spans="1:5" x14ac:dyDescent="0.2">
      <c r="A198" s="68">
        <v>5530</v>
      </c>
      <c r="B198" s="66" t="s">
        <v>425</v>
      </c>
      <c r="C198" s="42">
        <f>+VLOOKUP($A198,[1]BALANZA!$B$2:$H$948,7,FALSE)</f>
        <v>100166.39999999999</v>
      </c>
      <c r="D198" s="70">
        <f t="shared" si="1"/>
        <v>1.1948295474754952E-3</v>
      </c>
      <c r="E198" s="66"/>
    </row>
    <row r="199" spans="1:5" x14ac:dyDescent="0.2">
      <c r="A199" s="68">
        <v>5531</v>
      </c>
      <c r="B199" s="66" t="s">
        <v>426</v>
      </c>
      <c r="C199" s="42">
        <v>0</v>
      </c>
      <c r="D199" s="70">
        <f t="shared" si="1"/>
        <v>0</v>
      </c>
      <c r="E199" s="66"/>
    </row>
    <row r="200" spans="1:5" x14ac:dyDescent="0.2">
      <c r="A200" s="68">
        <v>5532</v>
      </c>
      <c r="B200" s="66" t="s">
        <v>427</v>
      </c>
      <c r="C200" s="42">
        <v>0</v>
      </c>
      <c r="D200" s="70">
        <f t="shared" si="1"/>
        <v>0</v>
      </c>
      <c r="E200" s="66"/>
    </row>
    <row r="201" spans="1:5" x14ac:dyDescent="0.2">
      <c r="A201" s="68">
        <v>5533</v>
      </c>
      <c r="B201" s="66" t="s">
        <v>428</v>
      </c>
      <c r="C201" s="42">
        <v>0</v>
      </c>
      <c r="D201" s="70">
        <f t="shared" si="1"/>
        <v>0</v>
      </c>
      <c r="E201" s="66"/>
    </row>
    <row r="202" spans="1:5" x14ac:dyDescent="0.2">
      <c r="A202" s="68">
        <v>5534</v>
      </c>
      <c r="B202" s="66" t="s">
        <v>429</v>
      </c>
      <c r="C202" s="42">
        <v>0</v>
      </c>
      <c r="D202" s="70">
        <f t="shared" si="1"/>
        <v>0</v>
      </c>
      <c r="E202" s="66"/>
    </row>
    <row r="203" spans="1:5" x14ac:dyDescent="0.2">
      <c r="A203" s="68">
        <v>5535</v>
      </c>
      <c r="B203" s="66" t="s">
        <v>430</v>
      </c>
      <c r="C203" s="42">
        <f>+VLOOKUP($A203,[1]BALANZA!$B$2:$H$948,7,FALSE)</f>
        <v>100166.39999999999</v>
      </c>
      <c r="D203" s="70">
        <f t="shared" si="1"/>
        <v>1.1948295474754952E-3</v>
      </c>
      <c r="E203" s="66"/>
    </row>
    <row r="204" spans="1:5" x14ac:dyDescent="0.2">
      <c r="A204" s="68">
        <v>5590</v>
      </c>
      <c r="B204" s="66" t="s">
        <v>431</v>
      </c>
      <c r="C204" s="42">
        <v>0</v>
      </c>
      <c r="D204" s="70">
        <f t="shared" si="1"/>
        <v>0</v>
      </c>
      <c r="E204" s="66"/>
    </row>
    <row r="205" spans="1:5" x14ac:dyDescent="0.2">
      <c r="A205" s="68">
        <v>5591</v>
      </c>
      <c r="B205" s="66" t="s">
        <v>432</v>
      </c>
      <c r="C205" s="42">
        <v>0</v>
      </c>
      <c r="D205" s="70">
        <f t="shared" si="1"/>
        <v>0</v>
      </c>
      <c r="E205" s="66"/>
    </row>
    <row r="206" spans="1:5" x14ac:dyDescent="0.2">
      <c r="A206" s="68">
        <v>5592</v>
      </c>
      <c r="B206" s="66" t="s">
        <v>433</v>
      </c>
      <c r="C206" s="42">
        <v>0</v>
      </c>
      <c r="D206" s="70">
        <f t="shared" si="1"/>
        <v>0</v>
      </c>
      <c r="E206" s="66"/>
    </row>
    <row r="207" spans="1:5" x14ac:dyDescent="0.2">
      <c r="A207" s="68">
        <v>5593</v>
      </c>
      <c r="B207" s="66" t="s">
        <v>434</v>
      </c>
      <c r="C207" s="42">
        <v>0</v>
      </c>
      <c r="D207" s="70">
        <f t="shared" si="1"/>
        <v>0</v>
      </c>
      <c r="E207" s="66"/>
    </row>
    <row r="208" spans="1:5" x14ac:dyDescent="0.2">
      <c r="A208" s="68">
        <v>5594</v>
      </c>
      <c r="B208" s="66" t="s">
        <v>435</v>
      </c>
      <c r="C208" s="42">
        <v>0</v>
      </c>
      <c r="D208" s="70">
        <f t="shared" si="1"/>
        <v>0</v>
      </c>
      <c r="E208" s="66"/>
    </row>
    <row r="209" spans="1:5" x14ac:dyDescent="0.2">
      <c r="A209" s="68">
        <v>5595</v>
      </c>
      <c r="B209" s="66" t="s">
        <v>436</v>
      </c>
      <c r="C209" s="42">
        <v>0</v>
      </c>
      <c r="D209" s="70">
        <f t="shared" si="1"/>
        <v>0</v>
      </c>
      <c r="E209" s="66"/>
    </row>
    <row r="210" spans="1:5" x14ac:dyDescent="0.2">
      <c r="A210" s="68">
        <v>5596</v>
      </c>
      <c r="B210" s="66" t="s">
        <v>327</v>
      </c>
      <c r="C210" s="42">
        <v>0</v>
      </c>
      <c r="D210" s="70">
        <f t="shared" si="1"/>
        <v>0</v>
      </c>
      <c r="E210" s="66"/>
    </row>
    <row r="211" spans="1:5" x14ac:dyDescent="0.2">
      <c r="A211" s="68">
        <v>5597</v>
      </c>
      <c r="B211" s="66" t="s">
        <v>437</v>
      </c>
      <c r="C211" s="42">
        <v>0</v>
      </c>
      <c r="D211" s="70">
        <f t="shared" si="1"/>
        <v>0</v>
      </c>
      <c r="E211" s="66"/>
    </row>
    <row r="212" spans="1:5" x14ac:dyDescent="0.2">
      <c r="A212" s="68">
        <v>5598</v>
      </c>
      <c r="B212" s="66" t="s">
        <v>438</v>
      </c>
      <c r="C212" s="42">
        <v>0</v>
      </c>
      <c r="D212" s="70">
        <f t="shared" si="1"/>
        <v>0</v>
      </c>
      <c r="E212" s="66"/>
    </row>
    <row r="213" spans="1:5" x14ac:dyDescent="0.2">
      <c r="A213" s="68">
        <v>5599</v>
      </c>
      <c r="B213" s="66" t="s">
        <v>439</v>
      </c>
      <c r="C213" s="42">
        <v>0</v>
      </c>
      <c r="D213" s="70">
        <f t="shared" si="1"/>
        <v>0</v>
      </c>
      <c r="E213" s="66"/>
    </row>
    <row r="214" spans="1:5" x14ac:dyDescent="0.2">
      <c r="A214" s="68">
        <v>5600</v>
      </c>
      <c r="B214" s="66" t="s">
        <v>440</v>
      </c>
      <c r="C214" s="42">
        <v>0</v>
      </c>
      <c r="D214" s="70">
        <f t="shared" si="1"/>
        <v>0</v>
      </c>
      <c r="E214" s="66"/>
    </row>
    <row r="215" spans="1:5" x14ac:dyDescent="0.2">
      <c r="A215" s="68">
        <v>5610</v>
      </c>
      <c r="B215" s="66" t="s">
        <v>441</v>
      </c>
      <c r="C215" s="42">
        <v>0</v>
      </c>
      <c r="D215" s="70">
        <f t="shared" si="1"/>
        <v>0</v>
      </c>
      <c r="E215" s="66"/>
    </row>
    <row r="216" spans="1:5" x14ac:dyDescent="0.2">
      <c r="A216" s="68">
        <v>5611</v>
      </c>
      <c r="B216" s="66" t="s">
        <v>442</v>
      </c>
      <c r="C216" s="42">
        <v>0</v>
      </c>
      <c r="D216" s="70">
        <f t="shared" si="1"/>
        <v>0</v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43307086614173229" top="0.43307086614173229" bottom="1.4960629921259843" header="0.31496062992125984" footer="0.31496062992125984"/>
  <pageSetup scale="90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7.77734375" style="2" customWidth="1"/>
    <col min="2" max="2" width="124.21875" style="2" customWidth="1"/>
    <col min="3" max="3" width="12.44140625" style="2" customWidth="1"/>
    <col min="4" max="16384" width="12.441406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3" t="s">
        <v>37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15" customHeight="1" x14ac:dyDescent="0.2">
      <c r="A6" s="114"/>
      <c r="B6" s="27" t="s">
        <v>443</v>
      </c>
    </row>
    <row r="7" spans="1:2" ht="15" customHeight="1" x14ac:dyDescent="0.2">
      <c r="A7" s="114"/>
      <c r="B7" s="27" t="s">
        <v>243</v>
      </c>
    </row>
    <row r="8" spans="1:2" ht="15" customHeight="1" x14ac:dyDescent="0.2">
      <c r="A8" s="114"/>
    </row>
    <row r="9" spans="1:2" ht="15" customHeight="1" x14ac:dyDescent="0.2">
      <c r="A9" s="113" t="s">
        <v>39</v>
      </c>
      <c r="B9" s="25" t="s">
        <v>444</v>
      </c>
    </row>
    <row r="10" spans="1:2" ht="15" customHeight="1" x14ac:dyDescent="0.2">
      <c r="A10" s="114"/>
      <c r="B10" s="33" t="s">
        <v>243</v>
      </c>
    </row>
    <row r="11" spans="1:2" ht="15" customHeight="1" x14ac:dyDescent="0.2">
      <c r="A11" s="114"/>
    </row>
    <row r="12" spans="1:2" ht="15" customHeight="1" x14ac:dyDescent="0.2">
      <c r="A12" s="113" t="s">
        <v>41</v>
      </c>
      <c r="B12" s="25" t="s">
        <v>444</v>
      </c>
    </row>
    <row r="13" spans="1:2" ht="20.399999999999999" x14ac:dyDescent="0.2">
      <c r="A13" s="114"/>
      <c r="B13" s="25" t="s">
        <v>445</v>
      </c>
    </row>
    <row r="14" spans="1:2" ht="15" customHeight="1" x14ac:dyDescent="0.2">
      <c r="A14" s="114"/>
      <c r="B14" s="33" t="s">
        <v>243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29"/>
  <sheetViews>
    <sheetView zoomScale="140" zoomScaleNormal="140" workbookViewId="0">
      <selection activeCell="A3" sqref="A3:C3"/>
    </sheetView>
  </sheetViews>
  <sheetFormatPr baseColWidth="10" defaultColWidth="9.21875" defaultRowHeight="10.199999999999999" x14ac:dyDescent="0.2"/>
  <cols>
    <col min="1" max="1" width="10" style="47" customWidth="1"/>
    <col min="2" max="2" width="48.21875" style="47" customWidth="1"/>
    <col min="3" max="3" width="22.77734375" style="47" customWidth="1"/>
    <col min="4" max="5" width="16.77734375" style="47" customWidth="1"/>
    <col min="6" max="16384" width="9.21875" style="47"/>
  </cols>
  <sheetData>
    <row r="1" spans="1:5" ht="19.05" customHeight="1" x14ac:dyDescent="0.2">
      <c r="A1" s="163" t="str">
        <f>ESF!A1</f>
        <v>Sistema para el Desarrollo Integral de la Familia en el Municipio de León Gto</v>
      </c>
      <c r="B1" s="163"/>
      <c r="C1" s="163"/>
      <c r="D1" s="45" t="s">
        <v>0</v>
      </c>
      <c r="E1" s="46">
        <f>'Notas a los Edos Financieros'!D1</f>
        <v>2023</v>
      </c>
    </row>
    <row r="2" spans="1:5" ht="19.05" customHeight="1" x14ac:dyDescent="0.2">
      <c r="A2" s="163" t="s">
        <v>448</v>
      </c>
      <c r="B2" s="163"/>
      <c r="C2" s="163"/>
      <c r="D2" s="45" t="s">
        <v>2</v>
      </c>
      <c r="E2" s="46" t="str">
        <f>'Notas a los Edos Financieros'!D2</f>
        <v>Trimestral</v>
      </c>
    </row>
    <row r="3" spans="1:5" ht="19.05" customHeight="1" x14ac:dyDescent="0.2">
      <c r="A3" s="163" t="str">
        <f>ESF!A3</f>
        <v>Correspondiente del 1 de enero al 30 de junio del 2023</v>
      </c>
      <c r="B3" s="163"/>
      <c r="C3" s="163"/>
      <c r="D3" s="45" t="s">
        <v>3</v>
      </c>
      <c r="E3" s="46">
        <f>'Notas a los Edos Financieros'!D3</f>
        <v>2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42">
        <f>+VLOOKUP($A8,[1]BALANZA!$B$2:$H$948,7,FALSE)</f>
        <v>79700086</v>
      </c>
    </row>
    <row r="9" spans="1:5" x14ac:dyDescent="0.2">
      <c r="A9" s="51">
        <v>3120</v>
      </c>
      <c r="B9" s="47" t="s">
        <v>450</v>
      </c>
      <c r="C9" s="42">
        <v>0</v>
      </c>
    </row>
    <row r="10" spans="1:5" x14ac:dyDescent="0.2">
      <c r="A10" s="51">
        <v>3130</v>
      </c>
      <c r="B10" s="47" t="s">
        <v>451</v>
      </c>
      <c r="C10" s="42">
        <v>0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42">
        <v>21933446.32</v>
      </c>
    </row>
    <row r="15" spans="1:5" x14ac:dyDescent="0.2">
      <c r="A15" s="51">
        <v>3220</v>
      </c>
      <c r="B15" s="47" t="s">
        <v>455</v>
      </c>
      <c r="C15" s="42">
        <f>+VLOOKUP($A15,[1]BALANZA!$B$2:$H$948,7,FALSE)</f>
        <v>-4630144.2300000004</v>
      </c>
    </row>
    <row r="16" spans="1:5" x14ac:dyDescent="0.2">
      <c r="A16" s="51">
        <v>3230</v>
      </c>
      <c r="B16" s="47" t="s">
        <v>456</v>
      </c>
      <c r="C16" s="42">
        <f>+VLOOKUP($A16,[1]BALANZA!$B$2:$H$948,7,FALSE)</f>
        <v>86961637.540000007</v>
      </c>
    </row>
    <row r="17" spans="1:3" x14ac:dyDescent="0.2">
      <c r="A17" s="51">
        <v>3231</v>
      </c>
      <c r="B17" s="47" t="s">
        <v>457</v>
      </c>
      <c r="C17" s="42">
        <f>+VLOOKUP($A17,[1]BALANZA!$B$2:$H$948,7,FALSE)</f>
        <v>86961637.540000007</v>
      </c>
    </row>
    <row r="18" spans="1:3" x14ac:dyDescent="0.2">
      <c r="A18" s="51">
        <v>3232</v>
      </c>
      <c r="B18" s="47" t="s">
        <v>458</v>
      </c>
      <c r="C18" s="42">
        <v>0</v>
      </c>
    </row>
    <row r="19" spans="1:3" x14ac:dyDescent="0.2">
      <c r="A19" s="51">
        <v>3233</v>
      </c>
      <c r="B19" s="47" t="s">
        <v>459</v>
      </c>
      <c r="C19" s="42">
        <v>0</v>
      </c>
    </row>
    <row r="20" spans="1:3" x14ac:dyDescent="0.2">
      <c r="A20" s="51">
        <v>3239</v>
      </c>
      <c r="B20" s="47" t="s">
        <v>460</v>
      </c>
      <c r="C20" s="42">
        <v>0</v>
      </c>
    </row>
    <row r="21" spans="1:3" x14ac:dyDescent="0.2">
      <c r="A21" s="51">
        <v>3240</v>
      </c>
      <c r="B21" s="47" t="s">
        <v>461</v>
      </c>
      <c r="C21" s="42">
        <v>0</v>
      </c>
    </row>
    <row r="22" spans="1:3" x14ac:dyDescent="0.2">
      <c r="A22" s="51">
        <v>3241</v>
      </c>
      <c r="B22" s="47" t="s">
        <v>462</v>
      </c>
      <c r="C22" s="42">
        <v>0</v>
      </c>
    </row>
    <row r="23" spans="1:3" x14ac:dyDescent="0.2">
      <c r="A23" s="51">
        <v>3242</v>
      </c>
      <c r="B23" s="47" t="s">
        <v>463</v>
      </c>
      <c r="C23" s="42">
        <v>0</v>
      </c>
    </row>
    <row r="24" spans="1:3" x14ac:dyDescent="0.2">
      <c r="A24" s="51">
        <v>3243</v>
      </c>
      <c r="B24" s="47" t="s">
        <v>464</v>
      </c>
      <c r="C24" s="42">
        <v>0</v>
      </c>
    </row>
    <row r="25" spans="1:3" x14ac:dyDescent="0.2">
      <c r="A25" s="51">
        <v>3250</v>
      </c>
      <c r="B25" s="47" t="s">
        <v>465</v>
      </c>
      <c r="C25" s="42">
        <v>0</v>
      </c>
    </row>
    <row r="26" spans="1:3" x14ac:dyDescent="0.2">
      <c r="A26" s="51">
        <v>3251</v>
      </c>
      <c r="B26" s="47" t="s">
        <v>466</v>
      </c>
      <c r="C26" s="42">
        <v>0</v>
      </c>
    </row>
    <row r="27" spans="1:3" x14ac:dyDescent="0.2">
      <c r="A27" s="51">
        <v>3252</v>
      </c>
      <c r="B27" s="47" t="s">
        <v>467</v>
      </c>
      <c r="C27" s="42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8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8.77734375" style="2" customWidth="1"/>
    <col min="2" max="2" width="119.7773437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3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3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0.399999999999999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5"/>
  <sheetViews>
    <sheetView zoomScale="150" zoomScaleNormal="150" workbookViewId="0">
      <selection activeCell="A3" sqref="A3:C3"/>
    </sheetView>
  </sheetViews>
  <sheetFormatPr baseColWidth="10" defaultColWidth="9.21875" defaultRowHeight="10.199999999999999" x14ac:dyDescent="0.2"/>
  <cols>
    <col min="1" max="1" width="10" style="47" customWidth="1"/>
    <col min="2" max="2" width="63.44140625" style="47" bestFit="1" customWidth="1"/>
    <col min="3" max="3" width="15.21875" style="47" bestFit="1" customWidth="1"/>
    <col min="4" max="4" width="16.44140625" style="47" bestFit="1" customWidth="1"/>
    <col min="5" max="5" width="19.21875" style="47" customWidth="1"/>
    <col min="6" max="16384" width="9.21875" style="47"/>
  </cols>
  <sheetData>
    <row r="1" spans="1:5" s="53" customFormat="1" ht="19.05" customHeight="1" x14ac:dyDescent="0.3">
      <c r="A1" s="163" t="str">
        <f>ESF!A1</f>
        <v>Sistema para el Desarrollo Integral de la Familia en el Municipio de León Gto</v>
      </c>
      <c r="B1" s="163"/>
      <c r="C1" s="163"/>
      <c r="D1" s="45" t="s">
        <v>0</v>
      </c>
      <c r="E1" s="46">
        <f>'Notas a los Edos Financieros'!D1</f>
        <v>2023</v>
      </c>
    </row>
    <row r="2" spans="1:5" s="53" customFormat="1" ht="19.05" customHeight="1" x14ac:dyDescent="0.3">
      <c r="A2" s="163" t="s">
        <v>471</v>
      </c>
      <c r="B2" s="163"/>
      <c r="C2" s="163"/>
      <c r="D2" s="45" t="s">
        <v>2</v>
      </c>
      <c r="E2" s="46" t="str">
        <f>'Notas a los Edos Financieros'!D2</f>
        <v>Trimestral</v>
      </c>
    </row>
    <row r="3" spans="1:5" s="53" customFormat="1" ht="19.05" customHeight="1" x14ac:dyDescent="0.3">
      <c r="A3" s="163" t="str">
        <f>ESF!A3</f>
        <v>Correspondiente del 1 de enero al 30 de junio del 2023</v>
      </c>
      <c r="B3" s="163"/>
      <c r="C3" s="163"/>
      <c r="D3" s="45" t="s">
        <v>3</v>
      </c>
      <c r="E3" s="46">
        <f>'Notas a los Edos Financieros'!D3</f>
        <v>2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474</v>
      </c>
      <c r="C8" s="52">
        <f>+VLOOKUP(A8,[1]BALANZA!$B$2:$H$808,7,FALSE)</f>
        <v>104309</v>
      </c>
      <c r="D8" s="52">
        <v>151042</v>
      </c>
    </row>
    <row r="9" spans="1:5" x14ac:dyDescent="0.2">
      <c r="A9" s="51">
        <v>1112</v>
      </c>
      <c r="B9" s="47" t="s">
        <v>475</v>
      </c>
      <c r="C9" s="52">
        <f>+VLOOKUP(A9,[1]BALANZA!$B$2:$H$808,7,FALSE)</f>
        <v>28330680.370000001</v>
      </c>
      <c r="D9" s="52">
        <v>20165577.77</v>
      </c>
    </row>
    <row r="10" spans="1:5" x14ac:dyDescent="0.2">
      <c r="A10" s="51">
        <v>1113</v>
      </c>
      <c r="B10" s="47" t="s">
        <v>476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71</v>
      </c>
      <c r="C11" s="52">
        <f>+VLOOKUP(A11,[1]BALANZA!$B$2:$H$808,7,FALSE)</f>
        <v>718148.45</v>
      </c>
      <c r="D11" s="52">
        <v>848.73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477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478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479</v>
      </c>
      <c r="C15" s="120">
        <f>+C8+C9+C11</f>
        <v>29153137.82</v>
      </c>
      <c r="D15" s="120">
        <v>20317468.5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4" t="s">
        <v>481</v>
      </c>
      <c r="D19" s="124" t="s">
        <v>482</v>
      </c>
    </row>
    <row r="20" spans="1:4" x14ac:dyDescent="0.2">
      <c r="A20" s="58">
        <v>1230</v>
      </c>
      <c r="B20" s="59" t="s">
        <v>120</v>
      </c>
      <c r="C20" s="120">
        <f>+SUM(C21:C27)</f>
        <v>0</v>
      </c>
      <c r="D20" s="120">
        <f>+SUM(D21:D27)</f>
        <v>0</v>
      </c>
    </row>
    <row r="21" spans="1:4" x14ac:dyDescent="0.2">
      <c r="A21" s="51">
        <v>1231</v>
      </c>
      <c r="B21" s="47" t="s">
        <v>121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126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20">
        <f>+SUM(C29:C36)</f>
        <v>1039963.2300000002</v>
      </c>
      <c r="D28" s="120">
        <f>+SUM(D29:D42)</f>
        <v>1039963.2300000002</v>
      </c>
    </row>
    <row r="29" spans="1:4" x14ac:dyDescent="0.2">
      <c r="A29" s="51">
        <v>1241</v>
      </c>
      <c r="B29" s="47" t="s">
        <v>129</v>
      </c>
      <c r="C29" s="52">
        <f>968150.45-38106</f>
        <v>930044.45</v>
      </c>
      <c r="D29" s="52">
        <f>+C29</f>
        <v>930044.45</v>
      </c>
    </row>
    <row r="30" spans="1:4" x14ac:dyDescent="0.2">
      <c r="A30" s="51">
        <v>1242</v>
      </c>
      <c r="B30" s="47" t="s">
        <v>130</v>
      </c>
      <c r="C30" s="52">
        <f>+VLOOKUP(A30,[1]BALANZA!B11:$K$808,10)</f>
        <v>0</v>
      </c>
      <c r="D30" s="52">
        <v>0</v>
      </c>
    </row>
    <row r="31" spans="1:4" x14ac:dyDescent="0.2">
      <c r="A31" s="51">
        <v>1243</v>
      </c>
      <c r="B31" s="47" t="s">
        <v>131</v>
      </c>
      <c r="C31" s="52">
        <f>+VLOOKUP(A31,[1]BALANZA!B12:$K$808,10)</f>
        <v>0</v>
      </c>
      <c r="D31" s="52">
        <v>0</v>
      </c>
    </row>
    <row r="32" spans="1:4" x14ac:dyDescent="0.2">
      <c r="A32" s="51">
        <v>1244</v>
      </c>
      <c r="B32" s="47" t="s">
        <v>132</v>
      </c>
      <c r="C32" s="52">
        <f>+VLOOKUP(A32,[1]BALANZA!B13:$K$808,10)</f>
        <v>0</v>
      </c>
      <c r="D32" s="52">
        <v>0</v>
      </c>
    </row>
    <row r="33" spans="1:6" x14ac:dyDescent="0.2">
      <c r="A33" s="51">
        <v>1245</v>
      </c>
      <c r="B33" s="47" t="s">
        <v>133</v>
      </c>
      <c r="C33" s="52">
        <f>+VLOOKUP(A33,[1]BALANZA!B14:$K$808,10)</f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109918.78000000026</v>
      </c>
      <c r="D34" s="52">
        <f>+C34</f>
        <v>109918.78000000026</v>
      </c>
    </row>
    <row r="35" spans="1:6" x14ac:dyDescent="0.2">
      <c r="A35" s="51">
        <v>1247</v>
      </c>
      <c r="B35" s="47" t="s">
        <v>135</v>
      </c>
      <c r="C35" s="52">
        <f>+VLOOKUP(A35,[1]BALANZA!B16:$K$808,10)</f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f>+VLOOKUP(A36,[1]BALANZA!B17:$K$808,10)</f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20">
        <f>SUM(C38:C42)</f>
        <v>0</v>
      </c>
      <c r="D37" s="120">
        <v>0</v>
      </c>
    </row>
    <row r="38" spans="1:6" x14ac:dyDescent="0.2">
      <c r="A38" s="51">
        <v>1251</v>
      </c>
      <c r="B38" s="47" t="s">
        <v>141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2" t="s">
        <v>483</v>
      </c>
      <c r="C43" s="120">
        <f>C20+C28+C37</f>
        <v>1039963.2300000002</v>
      </c>
      <c r="D43" s="120">
        <f>D20+D28+D37</f>
        <v>1039963.2300000002</v>
      </c>
    </row>
    <row r="45" spans="1:6" ht="14.4" x14ac:dyDescent="0.3">
      <c r="A45" s="49" t="s">
        <v>484</v>
      </c>
      <c r="B45" s="49"/>
      <c r="C45" s="49"/>
      <c r="D45" s="49"/>
      <c r="F45"/>
    </row>
    <row r="46" spans="1:6" ht="14.4" x14ac:dyDescent="0.3">
      <c r="A46" s="50" t="s">
        <v>67</v>
      </c>
      <c r="B46" s="50" t="s">
        <v>473</v>
      </c>
      <c r="C46" s="124">
        <v>2023</v>
      </c>
      <c r="D46" s="124">
        <v>2022</v>
      </c>
      <c r="F46"/>
    </row>
    <row r="47" spans="1:6" ht="9.9" customHeight="1" x14ac:dyDescent="0.3">
      <c r="A47" s="58">
        <v>3210</v>
      </c>
      <c r="B47" s="59" t="s">
        <v>485</v>
      </c>
      <c r="C47" s="120">
        <f>+[2]BALANCE!$M$73</f>
        <v>21933446.32</v>
      </c>
      <c r="D47" s="120">
        <v>-828816.85</v>
      </c>
      <c r="E47" s="139"/>
      <c r="F47"/>
    </row>
    <row r="48" spans="1:6" ht="9.9" customHeight="1" x14ac:dyDescent="0.3">
      <c r="A48" s="51"/>
      <c r="B48" s="132" t="s">
        <v>486</v>
      </c>
      <c r="C48" s="120">
        <f>+C49+C61+C71+C74+C80+C82+C84+C93+C96</f>
        <v>2058170.5</v>
      </c>
      <c r="D48" s="120">
        <v>3575760.99</v>
      </c>
      <c r="E48" s="140"/>
      <c r="F48"/>
    </row>
    <row r="49" spans="1:6" ht="9.9" customHeight="1" x14ac:dyDescent="0.3">
      <c r="A49" s="58">
        <v>5400</v>
      </c>
      <c r="B49" s="59" t="s">
        <v>398</v>
      </c>
      <c r="C49" s="120">
        <v>0</v>
      </c>
      <c r="D49" s="120">
        <v>0</v>
      </c>
      <c r="F49"/>
    </row>
    <row r="50" spans="1:6" ht="9.9" customHeight="1" x14ac:dyDescent="0.3">
      <c r="A50" s="51">
        <v>5410</v>
      </c>
      <c r="B50" s="47" t="s">
        <v>487</v>
      </c>
      <c r="C50" s="52">
        <v>0</v>
      </c>
      <c r="D50" s="52">
        <v>0</v>
      </c>
      <c r="F50"/>
    </row>
    <row r="51" spans="1:6" ht="9.9" customHeight="1" x14ac:dyDescent="0.3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9.9" customHeight="1" x14ac:dyDescent="0.3">
      <c r="A52" s="51">
        <v>5420</v>
      </c>
      <c r="B52" s="47" t="s">
        <v>488</v>
      </c>
      <c r="C52" s="52">
        <v>0</v>
      </c>
      <c r="D52" s="52">
        <v>0</v>
      </c>
      <c r="F52"/>
    </row>
    <row r="53" spans="1:6" ht="9.9" customHeight="1" x14ac:dyDescent="0.3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9.9" customHeight="1" x14ac:dyDescent="0.3">
      <c r="A54" s="51">
        <v>5430</v>
      </c>
      <c r="B54" s="47" t="s">
        <v>489</v>
      </c>
      <c r="C54" s="52">
        <v>0</v>
      </c>
      <c r="D54" s="52">
        <v>0</v>
      </c>
      <c r="F54"/>
    </row>
    <row r="55" spans="1:6" ht="9.9" customHeight="1" x14ac:dyDescent="0.3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" customHeight="1" x14ac:dyDescent="0.3">
      <c r="A56" s="51">
        <v>5440</v>
      </c>
      <c r="B56" s="47" t="s">
        <v>490</v>
      </c>
      <c r="C56" s="52">
        <v>0</v>
      </c>
      <c r="D56" s="52">
        <v>0</v>
      </c>
      <c r="F56"/>
    </row>
    <row r="57" spans="1:6" ht="9.9" customHeight="1" x14ac:dyDescent="0.3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9.9" customHeight="1" x14ac:dyDescent="0.3">
      <c r="A58" s="51">
        <v>5450</v>
      </c>
      <c r="B58" s="47" t="s">
        <v>491</v>
      </c>
      <c r="C58" s="52">
        <v>0</v>
      </c>
      <c r="D58" s="52">
        <v>0</v>
      </c>
      <c r="F58"/>
    </row>
    <row r="59" spans="1:6" ht="9.9" customHeight="1" x14ac:dyDescent="0.3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" customHeight="1" x14ac:dyDescent="0.3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9.9" customHeight="1" x14ac:dyDescent="0.3">
      <c r="A61" s="58">
        <v>5500</v>
      </c>
      <c r="B61" s="59" t="s">
        <v>412</v>
      </c>
      <c r="C61" s="120">
        <f>+C62</f>
        <v>2058170.5</v>
      </c>
      <c r="D61" s="120">
        <v>3575760.99</v>
      </c>
      <c r="F61"/>
    </row>
    <row r="62" spans="1:6" ht="9.9" customHeight="1" x14ac:dyDescent="0.3">
      <c r="A62" s="58">
        <v>5510</v>
      </c>
      <c r="B62" s="59" t="s">
        <v>413</v>
      </c>
      <c r="C62" s="120">
        <f>+C65+C67</f>
        <v>2058170.5</v>
      </c>
      <c r="D62" s="120">
        <v>3575760.99</v>
      </c>
      <c r="F62"/>
    </row>
    <row r="63" spans="1:6" ht="9.9" customHeight="1" x14ac:dyDescent="0.3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" customHeight="1" x14ac:dyDescent="0.3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" customHeight="1" x14ac:dyDescent="0.3">
      <c r="A65" s="51">
        <v>5513</v>
      </c>
      <c r="B65" s="47" t="s">
        <v>416</v>
      </c>
      <c r="C65" s="52">
        <f>+VLOOKUP(A65,[1]BALANZA!$B$2:$H$808,7,FALSE)</f>
        <v>551851.12</v>
      </c>
      <c r="D65" s="52">
        <v>1579247.64</v>
      </c>
      <c r="F65"/>
    </row>
    <row r="66" spans="1:6" ht="9.9" customHeight="1" x14ac:dyDescent="0.3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" customHeight="1" x14ac:dyDescent="0.3">
      <c r="A67" s="51">
        <v>5515</v>
      </c>
      <c r="B67" s="47" t="s">
        <v>418</v>
      </c>
      <c r="C67" s="52">
        <f>+VLOOKUP(A67,[1]BALANZA!$B$2:$H$808,7,FALSE)</f>
        <v>1506319.38</v>
      </c>
      <c r="D67" s="52">
        <v>1996513.35</v>
      </c>
      <c r="F67"/>
    </row>
    <row r="68" spans="1:6" ht="9.9" customHeight="1" x14ac:dyDescent="0.3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" customHeight="1" x14ac:dyDescent="0.3">
      <c r="A69" s="51">
        <v>5517</v>
      </c>
      <c r="B69" s="47" t="s">
        <v>420</v>
      </c>
      <c r="C69" s="52">
        <v>0</v>
      </c>
      <c r="D69" s="52">
        <v>0</v>
      </c>
      <c r="F69"/>
    </row>
    <row r="70" spans="1:6" ht="9.9" customHeight="1" x14ac:dyDescent="0.3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" customHeight="1" x14ac:dyDescent="0.3">
      <c r="A71" s="58">
        <v>5520</v>
      </c>
      <c r="B71" s="59" t="s">
        <v>422</v>
      </c>
      <c r="C71" s="120">
        <v>0</v>
      </c>
      <c r="D71" s="120">
        <v>0</v>
      </c>
      <c r="F71"/>
    </row>
    <row r="72" spans="1:6" ht="9.9" customHeight="1" x14ac:dyDescent="0.3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" customHeight="1" x14ac:dyDescent="0.3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" customHeight="1" x14ac:dyDescent="0.3">
      <c r="A74" s="58">
        <v>5530</v>
      </c>
      <c r="B74" s="59" t="s">
        <v>425</v>
      </c>
      <c r="C74" s="120">
        <v>0</v>
      </c>
      <c r="D74" s="120">
        <v>0</v>
      </c>
      <c r="F74"/>
    </row>
    <row r="75" spans="1:6" ht="9.9" customHeight="1" x14ac:dyDescent="0.3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" customHeight="1" x14ac:dyDescent="0.3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" customHeight="1" x14ac:dyDescent="0.3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" customHeight="1" x14ac:dyDescent="0.3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" customHeight="1" x14ac:dyDescent="0.3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" customHeight="1" x14ac:dyDescent="0.3">
      <c r="A80" s="58">
        <v>5590</v>
      </c>
      <c r="B80" s="59" t="s">
        <v>431</v>
      </c>
      <c r="C80" s="120">
        <v>0</v>
      </c>
      <c r="D80" s="120">
        <v>0</v>
      </c>
      <c r="F80"/>
    </row>
    <row r="81" spans="1:6" ht="9.9" customHeight="1" x14ac:dyDescent="0.3">
      <c r="A81" s="51">
        <v>5591</v>
      </c>
      <c r="B81" s="47" t="s">
        <v>432</v>
      </c>
      <c r="C81" s="52">
        <v>0</v>
      </c>
      <c r="D81" s="52">
        <v>0</v>
      </c>
      <c r="F81"/>
    </row>
    <row r="82" spans="1:6" ht="9.9" customHeight="1" x14ac:dyDescent="0.3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6" ht="9.9" customHeight="1" x14ac:dyDescent="0.3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6" ht="9.9" customHeight="1" x14ac:dyDescent="0.3">
      <c r="A84" s="51">
        <v>5594</v>
      </c>
      <c r="B84" s="47" t="s">
        <v>492</v>
      </c>
      <c r="C84" s="52">
        <v>0</v>
      </c>
      <c r="D84" s="52">
        <v>0</v>
      </c>
      <c r="F84"/>
    </row>
    <row r="85" spans="1:6" ht="9.9" customHeight="1" x14ac:dyDescent="0.3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6" ht="9.9" customHeight="1" x14ac:dyDescent="0.3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6" ht="9.9" customHeight="1" x14ac:dyDescent="0.3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6" ht="9.9" customHeight="1" x14ac:dyDescent="0.3">
      <c r="A88" s="51">
        <v>5599</v>
      </c>
      <c r="B88" s="47" t="s">
        <v>439</v>
      </c>
      <c r="C88" s="52">
        <v>0</v>
      </c>
      <c r="D88" s="52">
        <v>0</v>
      </c>
      <c r="F88"/>
    </row>
    <row r="89" spans="1:6" ht="9.9" customHeight="1" x14ac:dyDescent="0.3">
      <c r="A89" s="58">
        <v>5600</v>
      </c>
      <c r="B89" s="59" t="s">
        <v>440</v>
      </c>
      <c r="C89" s="120">
        <v>0</v>
      </c>
      <c r="D89" s="120">
        <v>0</v>
      </c>
      <c r="F89"/>
    </row>
    <row r="90" spans="1:6" ht="9.9" customHeight="1" x14ac:dyDescent="0.3">
      <c r="A90" s="58">
        <v>5610</v>
      </c>
      <c r="B90" s="59" t="s">
        <v>441</v>
      </c>
      <c r="C90" s="120">
        <v>0</v>
      </c>
      <c r="D90" s="120">
        <v>0</v>
      </c>
      <c r="F90"/>
    </row>
    <row r="91" spans="1:6" ht="9.9" customHeight="1" x14ac:dyDescent="0.3">
      <c r="A91" s="51">
        <v>5611</v>
      </c>
      <c r="B91" s="47" t="s">
        <v>442</v>
      </c>
      <c r="C91" s="52">
        <v>0</v>
      </c>
      <c r="D91" s="52">
        <v>0</v>
      </c>
      <c r="F91"/>
    </row>
    <row r="92" spans="1:6" ht="9.9" customHeight="1" x14ac:dyDescent="0.3">
      <c r="A92" s="58">
        <v>2110</v>
      </c>
      <c r="B92" s="133" t="s">
        <v>493</v>
      </c>
      <c r="C92" s="120">
        <v>0</v>
      </c>
      <c r="D92" s="120">
        <v>0</v>
      </c>
      <c r="F92"/>
    </row>
    <row r="93" spans="1:6" ht="9.9" customHeight="1" x14ac:dyDescent="0.3">
      <c r="A93" s="51">
        <v>2111</v>
      </c>
      <c r="B93" s="47" t="s">
        <v>494</v>
      </c>
      <c r="C93" s="52">
        <v>0</v>
      </c>
      <c r="D93" s="52">
        <v>0</v>
      </c>
      <c r="F93"/>
    </row>
    <row r="94" spans="1:6" ht="9.9" customHeight="1" x14ac:dyDescent="0.3">
      <c r="A94" s="51">
        <v>2112</v>
      </c>
      <c r="B94" s="47" t="s">
        <v>495</v>
      </c>
      <c r="C94" s="52">
        <v>0</v>
      </c>
      <c r="D94" s="52">
        <v>0</v>
      </c>
      <c r="F94"/>
    </row>
    <row r="95" spans="1:6" ht="9.9" customHeight="1" x14ac:dyDescent="0.3">
      <c r="A95" s="51">
        <v>2112</v>
      </c>
      <c r="B95" s="47" t="s">
        <v>496</v>
      </c>
      <c r="C95" s="52">
        <v>0</v>
      </c>
      <c r="D95" s="52">
        <v>0</v>
      </c>
      <c r="F95"/>
    </row>
    <row r="96" spans="1:6" ht="9.9" customHeight="1" x14ac:dyDescent="0.3">
      <c r="A96" s="51">
        <v>2115</v>
      </c>
      <c r="B96" s="47" t="s">
        <v>497</v>
      </c>
      <c r="C96" s="52">
        <v>0</v>
      </c>
      <c r="D96" s="52">
        <v>0</v>
      </c>
      <c r="F96"/>
    </row>
    <row r="97" spans="1:6" ht="9.9" customHeight="1" x14ac:dyDescent="0.3">
      <c r="A97" s="51">
        <v>2114</v>
      </c>
      <c r="B97" s="47" t="s">
        <v>498</v>
      </c>
      <c r="C97" s="52">
        <v>0</v>
      </c>
      <c r="D97" s="52">
        <v>0</v>
      </c>
      <c r="F97"/>
    </row>
    <row r="98" spans="1:6" ht="9.9" customHeight="1" x14ac:dyDescent="0.3">
      <c r="A98" s="51"/>
      <c r="B98" s="132" t="s">
        <v>499</v>
      </c>
      <c r="C98" s="120">
        <v>0</v>
      </c>
      <c r="D98" s="120">
        <v>0</v>
      </c>
      <c r="F98"/>
    </row>
    <row r="99" spans="1:6" ht="9.9" customHeight="1" x14ac:dyDescent="0.2">
      <c r="A99" s="58">
        <v>4300</v>
      </c>
      <c r="B99" s="141" t="s">
        <v>42</v>
      </c>
      <c r="C99" s="52">
        <v>0</v>
      </c>
      <c r="D99" s="52">
        <v>0</v>
      </c>
    </row>
    <row r="100" spans="1:6" ht="9.9" customHeight="1" x14ac:dyDescent="0.2">
      <c r="A100" s="58">
        <v>4310</v>
      </c>
      <c r="B100" s="141" t="s">
        <v>312</v>
      </c>
      <c r="C100" s="120">
        <v>0</v>
      </c>
      <c r="D100" s="120">
        <v>0</v>
      </c>
    </row>
    <row r="101" spans="1:6" ht="9.9" customHeight="1" x14ac:dyDescent="0.2">
      <c r="A101" s="51">
        <v>4311</v>
      </c>
      <c r="B101" s="142" t="s">
        <v>313</v>
      </c>
      <c r="C101" s="52">
        <v>0</v>
      </c>
      <c r="D101" s="52">
        <v>0</v>
      </c>
    </row>
    <row r="102" spans="1:6" ht="9.9" customHeight="1" x14ac:dyDescent="0.2">
      <c r="A102" s="51">
        <v>4319</v>
      </c>
      <c r="B102" s="142" t="s">
        <v>314</v>
      </c>
      <c r="C102" s="52">
        <v>0</v>
      </c>
      <c r="D102" s="52">
        <v>0</v>
      </c>
    </row>
    <row r="103" spans="1:6" ht="9.9" customHeight="1" x14ac:dyDescent="0.2">
      <c r="A103" s="58">
        <v>4320</v>
      </c>
      <c r="B103" s="141" t="s">
        <v>315</v>
      </c>
      <c r="C103" s="120">
        <v>0</v>
      </c>
      <c r="D103" s="120">
        <v>0</v>
      </c>
    </row>
    <row r="104" spans="1:6" ht="9.9" customHeight="1" x14ac:dyDescent="0.2">
      <c r="A104" s="51">
        <v>4321</v>
      </c>
      <c r="B104" s="142" t="s">
        <v>316</v>
      </c>
      <c r="C104" s="52">
        <v>0</v>
      </c>
      <c r="D104" s="52">
        <v>0</v>
      </c>
    </row>
    <row r="105" spans="1:6" ht="9.9" customHeight="1" x14ac:dyDescent="0.2">
      <c r="A105" s="51">
        <v>4322</v>
      </c>
      <c r="B105" s="142" t="s">
        <v>317</v>
      </c>
      <c r="C105" s="52">
        <v>0</v>
      </c>
      <c r="D105" s="52">
        <v>0</v>
      </c>
    </row>
    <row r="106" spans="1:6" ht="9.9" customHeight="1" x14ac:dyDescent="0.2">
      <c r="A106" s="51">
        <v>4323</v>
      </c>
      <c r="B106" s="142" t="s">
        <v>318</v>
      </c>
      <c r="C106" s="52">
        <v>0</v>
      </c>
      <c r="D106" s="52">
        <v>0</v>
      </c>
    </row>
    <row r="107" spans="1:6" ht="9.9" customHeight="1" x14ac:dyDescent="0.2">
      <c r="A107" s="51">
        <v>4324</v>
      </c>
      <c r="B107" s="142" t="s">
        <v>319</v>
      </c>
      <c r="C107" s="52">
        <v>0</v>
      </c>
      <c r="D107" s="52">
        <v>0</v>
      </c>
    </row>
    <row r="108" spans="1:6" ht="9.9" customHeight="1" x14ac:dyDescent="0.2">
      <c r="A108" s="51">
        <v>4325</v>
      </c>
      <c r="B108" s="142" t="s">
        <v>320</v>
      </c>
      <c r="C108" s="52">
        <v>0</v>
      </c>
      <c r="D108" s="52">
        <v>0</v>
      </c>
    </row>
    <row r="109" spans="1:6" ht="9.9" customHeight="1" x14ac:dyDescent="0.2">
      <c r="A109" s="58">
        <v>4330</v>
      </c>
      <c r="B109" s="141" t="s">
        <v>321</v>
      </c>
      <c r="C109" s="120">
        <v>0</v>
      </c>
      <c r="D109" s="120">
        <v>0</v>
      </c>
    </row>
    <row r="110" spans="1:6" ht="9.9" customHeight="1" x14ac:dyDescent="0.2">
      <c r="A110" s="51">
        <v>4331</v>
      </c>
      <c r="B110" s="142" t="s">
        <v>321</v>
      </c>
      <c r="C110" s="52">
        <v>0</v>
      </c>
      <c r="D110" s="52">
        <v>0</v>
      </c>
    </row>
    <row r="111" spans="1:6" ht="9.9" customHeight="1" x14ac:dyDescent="0.2">
      <c r="A111" s="58">
        <v>4340</v>
      </c>
      <c r="B111" s="141" t="s">
        <v>322</v>
      </c>
      <c r="C111" s="120">
        <v>0</v>
      </c>
      <c r="D111" s="120">
        <v>0</v>
      </c>
    </row>
    <row r="112" spans="1:6" ht="9.9" customHeight="1" x14ac:dyDescent="0.2">
      <c r="A112" s="51">
        <v>4341</v>
      </c>
      <c r="B112" s="142" t="s">
        <v>322</v>
      </c>
      <c r="C112" s="52">
        <v>0</v>
      </c>
      <c r="D112" s="52">
        <v>0</v>
      </c>
    </row>
    <row r="113" spans="1:6" ht="9.9" customHeight="1" x14ac:dyDescent="0.2">
      <c r="A113" s="58">
        <v>4390</v>
      </c>
      <c r="B113" s="141" t="s">
        <v>323</v>
      </c>
      <c r="C113" s="120">
        <v>0</v>
      </c>
      <c r="D113" s="120">
        <v>0</v>
      </c>
    </row>
    <row r="114" spans="1:6" ht="9.9" customHeight="1" x14ac:dyDescent="0.2">
      <c r="A114" s="51">
        <v>4392</v>
      </c>
      <c r="B114" s="142" t="s">
        <v>324</v>
      </c>
      <c r="C114" s="52">
        <v>0</v>
      </c>
      <c r="D114" s="52">
        <v>0</v>
      </c>
    </row>
    <row r="115" spans="1:6" ht="9.9" customHeight="1" x14ac:dyDescent="0.2">
      <c r="A115" s="51">
        <v>4393</v>
      </c>
      <c r="B115" s="142" t="s">
        <v>325</v>
      </c>
      <c r="C115" s="52">
        <v>0</v>
      </c>
      <c r="D115" s="52">
        <v>0</v>
      </c>
    </row>
    <row r="116" spans="1:6" ht="9.9" customHeight="1" x14ac:dyDescent="0.2">
      <c r="A116" s="51">
        <v>4394</v>
      </c>
      <c r="B116" s="142" t="s">
        <v>326</v>
      </c>
      <c r="C116" s="52">
        <v>0</v>
      </c>
      <c r="D116" s="52">
        <v>0</v>
      </c>
    </row>
    <row r="117" spans="1:6" ht="9.9" customHeight="1" x14ac:dyDescent="0.2">
      <c r="A117" s="51">
        <v>4395</v>
      </c>
      <c r="B117" s="142" t="s">
        <v>327</v>
      </c>
      <c r="C117" s="52">
        <v>0</v>
      </c>
      <c r="D117" s="52">
        <v>0</v>
      </c>
    </row>
    <row r="118" spans="1:6" ht="9.9" customHeight="1" x14ac:dyDescent="0.2">
      <c r="A118" s="51">
        <v>4396</v>
      </c>
      <c r="B118" s="142" t="s">
        <v>328</v>
      </c>
      <c r="C118" s="52">
        <v>0</v>
      </c>
      <c r="D118" s="52">
        <v>0</v>
      </c>
    </row>
    <row r="119" spans="1:6" ht="9.9" customHeight="1" x14ac:dyDescent="0.2">
      <c r="A119" s="51">
        <v>4397</v>
      </c>
      <c r="B119" s="142" t="s">
        <v>329</v>
      </c>
      <c r="C119" s="52">
        <v>0</v>
      </c>
      <c r="D119" s="52">
        <v>0</v>
      </c>
    </row>
    <row r="120" spans="1:6" ht="9.9" customHeight="1" x14ac:dyDescent="0.2">
      <c r="A120" s="51">
        <v>4399</v>
      </c>
      <c r="B120" s="142" t="s">
        <v>323</v>
      </c>
      <c r="C120" s="52">
        <v>0</v>
      </c>
      <c r="D120" s="52">
        <v>0</v>
      </c>
    </row>
    <row r="121" spans="1:6" ht="9.9" customHeight="1" x14ac:dyDescent="0.3">
      <c r="A121" s="58">
        <v>1120</v>
      </c>
      <c r="B121" s="133" t="s">
        <v>500</v>
      </c>
      <c r="C121" s="120">
        <v>0</v>
      </c>
      <c r="D121" s="120">
        <v>0</v>
      </c>
      <c r="F121"/>
    </row>
    <row r="122" spans="1:6" customFormat="1" ht="9.9" customHeight="1" x14ac:dyDescent="0.3">
      <c r="A122" s="51">
        <v>1124</v>
      </c>
      <c r="B122" s="131" t="s">
        <v>501</v>
      </c>
      <c r="C122" s="52">
        <v>0</v>
      </c>
      <c r="D122" s="52">
        <v>0</v>
      </c>
    </row>
    <row r="123" spans="1:6" ht="9.9" customHeight="1" x14ac:dyDescent="0.3">
      <c r="A123" s="51">
        <v>1124</v>
      </c>
      <c r="B123" s="131" t="s">
        <v>502</v>
      </c>
      <c r="C123" s="52">
        <v>0</v>
      </c>
      <c r="D123" s="52">
        <v>0</v>
      </c>
      <c r="F123"/>
    </row>
    <row r="124" spans="1:6" ht="9.9" customHeight="1" x14ac:dyDescent="0.3">
      <c r="A124" s="51">
        <v>1124</v>
      </c>
      <c r="B124" s="131" t="s">
        <v>503</v>
      </c>
      <c r="C124" s="52">
        <v>0</v>
      </c>
      <c r="D124" s="52">
        <v>0</v>
      </c>
      <c r="F124"/>
    </row>
    <row r="125" spans="1:6" ht="9.9" customHeight="1" x14ac:dyDescent="0.3">
      <c r="A125" s="51">
        <v>1124</v>
      </c>
      <c r="B125" s="131" t="s">
        <v>504</v>
      </c>
      <c r="C125" s="52">
        <v>0</v>
      </c>
      <c r="D125" s="52">
        <v>0</v>
      </c>
      <c r="F125"/>
    </row>
    <row r="126" spans="1:6" ht="9.9" customHeight="1" x14ac:dyDescent="0.3">
      <c r="A126" s="51">
        <v>1124</v>
      </c>
      <c r="B126" s="131" t="s">
        <v>505</v>
      </c>
      <c r="C126" s="52">
        <v>0</v>
      </c>
      <c r="D126" s="52">
        <v>0</v>
      </c>
      <c r="F126"/>
    </row>
    <row r="127" spans="1:6" ht="9.9" customHeight="1" x14ac:dyDescent="0.3">
      <c r="A127" s="51">
        <v>1124</v>
      </c>
      <c r="B127" s="131" t="s">
        <v>506</v>
      </c>
      <c r="C127" s="52">
        <v>0</v>
      </c>
      <c r="D127" s="52">
        <v>0</v>
      </c>
      <c r="F127"/>
    </row>
    <row r="128" spans="1:6" ht="9.9" customHeight="1" x14ac:dyDescent="0.3">
      <c r="A128" s="51">
        <v>1122</v>
      </c>
      <c r="B128" s="131" t="s">
        <v>507</v>
      </c>
      <c r="C128" s="52">
        <v>0</v>
      </c>
      <c r="D128" s="52">
        <v>0</v>
      </c>
      <c r="F128"/>
    </row>
    <row r="129" spans="1:6" ht="9.9" customHeight="1" x14ac:dyDescent="0.3">
      <c r="A129" s="51">
        <v>1122</v>
      </c>
      <c r="B129" s="131" t="s">
        <v>508</v>
      </c>
      <c r="C129" s="52">
        <v>0</v>
      </c>
      <c r="D129" s="52">
        <v>0</v>
      </c>
      <c r="F129"/>
    </row>
    <row r="130" spans="1:6" ht="9.9" customHeight="1" x14ac:dyDescent="0.3">
      <c r="A130" s="51">
        <v>1122</v>
      </c>
      <c r="B130" s="131" t="s">
        <v>509</v>
      </c>
      <c r="C130" s="52">
        <v>0</v>
      </c>
      <c r="D130" s="52">
        <v>0</v>
      </c>
      <c r="F130"/>
    </row>
    <row r="131" spans="1:6" ht="9.9" customHeight="1" x14ac:dyDescent="0.3">
      <c r="A131" s="58">
        <v>5120</v>
      </c>
      <c r="B131" s="133" t="s">
        <v>110</v>
      </c>
      <c r="C131" s="120">
        <v>0</v>
      </c>
      <c r="D131" s="120">
        <v>0</v>
      </c>
      <c r="F131"/>
    </row>
    <row r="132" spans="1:6" ht="9.9" customHeight="1" x14ac:dyDescent="0.3">
      <c r="A132" s="51">
        <v>5120</v>
      </c>
      <c r="B132" s="131" t="s">
        <v>110</v>
      </c>
      <c r="C132" s="52">
        <v>0</v>
      </c>
      <c r="D132" s="52">
        <v>0</v>
      </c>
      <c r="F132"/>
    </row>
    <row r="133" spans="1:6" ht="9.9" customHeight="1" x14ac:dyDescent="0.3">
      <c r="A133" s="51"/>
      <c r="B133" s="134" t="s">
        <v>510</v>
      </c>
      <c r="C133" s="157">
        <f>C47+C48-C100</f>
        <v>23991616.82</v>
      </c>
      <c r="D133" s="120">
        <f>D47+D48-D98</f>
        <v>2746944.14</v>
      </c>
      <c r="F133"/>
    </row>
    <row r="134" spans="1:6" ht="9.9" customHeight="1" x14ac:dyDescent="0.3">
      <c r="F134"/>
    </row>
    <row r="135" spans="1:6" ht="9.9" customHeight="1" x14ac:dyDescent="0.3">
      <c r="B135" s="38" t="s">
        <v>63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98" right="0.70866141732283472" top="0.74" bottom="1.38" header="0.31496062992125984" footer="0.31496062992125984"/>
  <pageSetup paperSize="9" fitToHeight="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0.199999999999999" x14ac:dyDescent="0.2"/>
  <cols>
    <col min="1" max="1" width="11.44140625" style="2" customWidth="1"/>
    <col min="2" max="2" width="124.2187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3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3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7" t="s">
        <v>516</v>
      </c>
    </row>
    <row r="13" spans="1:2" ht="15" customHeight="1" x14ac:dyDescent="0.2">
      <c r="A13" s="113" t="s">
        <v>53</v>
      </c>
      <c r="B13" s="27" t="s">
        <v>517</v>
      </c>
    </row>
    <row r="14" spans="1:2" x14ac:dyDescent="0.2">
      <c r="B14" s="27" t="s">
        <v>513</v>
      </c>
    </row>
    <row r="16" spans="1:2" ht="20.399999999999999" x14ac:dyDescent="0.2">
      <c r="A16" s="129" t="s">
        <v>518</v>
      </c>
      <c r="B16" s="128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ACT!Títulos_a_imprimir</vt:lpstr>
      <vt:lpstr>EFE!Títulos_a_imprimir</vt:lpstr>
      <vt:lpstr>ESF!Títulos_a_imprimir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</cp:lastModifiedBy>
  <cp:revision/>
  <cp:lastPrinted>2023-07-19T21:48:50Z</cp:lastPrinted>
  <dcterms:created xsi:type="dcterms:W3CDTF">2012-12-11T20:36:24Z</dcterms:created>
  <dcterms:modified xsi:type="dcterms:W3CDTF">2023-07-21T20:22:33Z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